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80" windowWidth="16815" windowHeight="688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1" l="1"/>
  <c r="G61" i="1" l="1"/>
  <c r="G63" i="1"/>
  <c r="G60" i="1"/>
  <c r="O61" i="1"/>
  <c r="P61" i="1" s="1"/>
  <c r="O62" i="1"/>
  <c r="P62" i="1" s="1"/>
  <c r="O63" i="1"/>
  <c r="P63" i="1" s="1"/>
  <c r="M61" i="1"/>
  <c r="M62" i="1"/>
  <c r="M63" i="1"/>
  <c r="L61" i="1"/>
  <c r="L62" i="1"/>
  <c r="L63" i="1"/>
  <c r="J61" i="1"/>
  <c r="J62" i="1"/>
  <c r="J63" i="1"/>
  <c r="G52" i="1"/>
  <c r="G53" i="1"/>
  <c r="G54" i="1"/>
  <c r="G55" i="1"/>
  <c r="G56" i="1"/>
  <c r="G57" i="1"/>
  <c r="G51" i="1"/>
  <c r="G45" i="1"/>
  <c r="G46" i="1"/>
  <c r="G47" i="1"/>
  <c r="G48" i="1"/>
  <c r="G44" i="1"/>
  <c r="G38" i="1"/>
  <c r="G39" i="1"/>
  <c r="G40" i="1"/>
  <c r="G41" i="1"/>
  <c r="G37" i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M26" i="1"/>
  <c r="M27" i="1"/>
  <c r="M28" i="1"/>
  <c r="M29" i="1"/>
  <c r="M30" i="1"/>
  <c r="M31" i="1"/>
  <c r="M32" i="1"/>
  <c r="M33" i="1"/>
  <c r="L26" i="1"/>
  <c r="L27" i="1"/>
  <c r="L28" i="1"/>
  <c r="L29" i="1"/>
  <c r="L30" i="1"/>
  <c r="L31" i="1"/>
  <c r="L32" i="1"/>
  <c r="L33" i="1"/>
  <c r="J26" i="1"/>
  <c r="J27" i="1"/>
  <c r="J28" i="1"/>
  <c r="J29" i="1"/>
  <c r="J30" i="1"/>
  <c r="J31" i="1"/>
  <c r="J32" i="1"/>
  <c r="J33" i="1"/>
  <c r="G26" i="1"/>
  <c r="G27" i="1"/>
  <c r="G28" i="1"/>
  <c r="G29" i="1"/>
  <c r="G30" i="1"/>
  <c r="G31" i="1"/>
  <c r="G32" i="1"/>
  <c r="G33" i="1"/>
  <c r="G25" i="1"/>
  <c r="G11" i="1"/>
  <c r="G12" i="1"/>
  <c r="G13" i="1"/>
  <c r="G14" i="1"/>
  <c r="G15" i="1"/>
  <c r="G16" i="1"/>
  <c r="G17" i="1"/>
  <c r="G18" i="1"/>
  <c r="G19" i="1"/>
  <c r="G20" i="1"/>
  <c r="G21" i="1"/>
  <c r="G22" i="1"/>
  <c r="G10" i="1"/>
  <c r="O60" i="1" l="1"/>
  <c r="P60" i="1" s="1"/>
  <c r="M60" i="1"/>
  <c r="L60" i="1"/>
  <c r="J60" i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1" i="1"/>
  <c r="P51" i="1" s="1"/>
  <c r="M52" i="1"/>
  <c r="M53" i="1"/>
  <c r="M54" i="1"/>
  <c r="M55" i="1"/>
  <c r="M56" i="1"/>
  <c r="M57" i="1"/>
  <c r="M51" i="1"/>
  <c r="L52" i="1"/>
  <c r="L53" i="1"/>
  <c r="L54" i="1"/>
  <c r="L55" i="1"/>
  <c r="L56" i="1"/>
  <c r="L57" i="1"/>
  <c r="L51" i="1"/>
  <c r="J52" i="1"/>
  <c r="J53" i="1"/>
  <c r="J54" i="1"/>
  <c r="J55" i="1"/>
  <c r="J56" i="1"/>
  <c r="J57" i="1"/>
  <c r="J51" i="1"/>
  <c r="O45" i="1"/>
  <c r="P45" i="1" s="1"/>
  <c r="O46" i="1"/>
  <c r="P46" i="1" s="1"/>
  <c r="O47" i="1"/>
  <c r="P47" i="1" s="1"/>
  <c r="O48" i="1"/>
  <c r="P48" i="1" s="1"/>
  <c r="M45" i="1"/>
  <c r="M46" i="1"/>
  <c r="M47" i="1"/>
  <c r="M48" i="1"/>
  <c r="L45" i="1"/>
  <c r="L46" i="1"/>
  <c r="L47" i="1"/>
  <c r="L48" i="1"/>
  <c r="J45" i="1"/>
  <c r="J46" i="1"/>
  <c r="J47" i="1"/>
  <c r="J48" i="1"/>
  <c r="I45" i="1"/>
  <c r="I46" i="1"/>
  <c r="I47" i="1"/>
  <c r="I48" i="1"/>
  <c r="O39" i="1"/>
  <c r="P39" i="1" s="1"/>
  <c r="O40" i="1"/>
  <c r="P40" i="1" s="1"/>
  <c r="O41" i="1"/>
  <c r="P41" i="1" s="1"/>
  <c r="M39" i="1"/>
  <c r="M40" i="1"/>
  <c r="M41" i="1"/>
  <c r="L39" i="1"/>
  <c r="L40" i="1"/>
  <c r="L41" i="1"/>
  <c r="J39" i="1"/>
  <c r="J40" i="1"/>
  <c r="J41" i="1"/>
  <c r="I39" i="1"/>
  <c r="I40" i="1"/>
  <c r="I41" i="1"/>
  <c r="O37" i="1"/>
  <c r="P37" i="1" s="1"/>
  <c r="O38" i="1"/>
  <c r="P38" i="1" s="1"/>
  <c r="O44" i="1"/>
  <c r="P44" i="1" s="1"/>
  <c r="M37" i="1"/>
  <c r="M38" i="1"/>
  <c r="M44" i="1"/>
  <c r="L37" i="1"/>
  <c r="L38" i="1"/>
  <c r="L44" i="1"/>
  <c r="J37" i="1"/>
  <c r="J38" i="1"/>
  <c r="J44" i="1"/>
  <c r="I37" i="1"/>
  <c r="I38" i="1"/>
  <c r="I44" i="1"/>
  <c r="I27" i="1"/>
  <c r="I28" i="1"/>
  <c r="I29" i="1"/>
  <c r="I30" i="1"/>
  <c r="I31" i="1"/>
  <c r="I32" i="1"/>
  <c r="I33" i="1"/>
  <c r="O25" i="1"/>
  <c r="P25" i="1" s="1"/>
  <c r="M25" i="1"/>
  <c r="L25" i="1"/>
  <c r="J25" i="1"/>
  <c r="I26" i="1"/>
  <c r="I25" i="1"/>
  <c r="G64" i="1" l="1"/>
  <c r="P64" i="1"/>
  <c r="G58" i="1"/>
  <c r="P58" i="1"/>
  <c r="P49" i="1"/>
  <c r="G49" i="1"/>
  <c r="P42" i="1"/>
  <c r="G42" i="1"/>
  <c r="P34" i="1"/>
  <c r="O19" i="1" l="1"/>
  <c r="P19" i="1" s="1"/>
  <c r="O20" i="1"/>
  <c r="P20" i="1" s="1"/>
  <c r="O21" i="1"/>
  <c r="P21" i="1" s="1"/>
  <c r="O22" i="1"/>
  <c r="P22" i="1" s="1"/>
  <c r="L12" i="1"/>
  <c r="L13" i="1"/>
  <c r="L14" i="1"/>
  <c r="L15" i="1"/>
  <c r="L16" i="1"/>
  <c r="L17" i="1"/>
  <c r="L18" i="1"/>
  <c r="L19" i="1"/>
  <c r="L20" i="1"/>
  <c r="L21" i="1"/>
  <c r="L22" i="1"/>
  <c r="J12" i="1"/>
  <c r="J13" i="1"/>
  <c r="J14" i="1"/>
  <c r="J15" i="1"/>
  <c r="J16" i="1"/>
  <c r="J17" i="1"/>
  <c r="J18" i="1"/>
  <c r="J19" i="1"/>
  <c r="J20" i="1"/>
  <c r="J21" i="1"/>
  <c r="J22" i="1"/>
  <c r="I12" i="1"/>
  <c r="I13" i="1"/>
  <c r="I14" i="1"/>
  <c r="I15" i="1"/>
  <c r="I16" i="1"/>
  <c r="I17" i="1"/>
  <c r="I18" i="1"/>
  <c r="I19" i="1"/>
  <c r="I20" i="1"/>
  <c r="I21" i="1"/>
  <c r="I22" i="1"/>
  <c r="G34" i="1" l="1"/>
  <c r="I11" i="1" l="1"/>
  <c r="I10" i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17" i="1"/>
  <c r="P17" i="1" s="1"/>
  <c r="O18" i="1"/>
  <c r="P18" i="1" s="1"/>
  <c r="O10" i="1"/>
  <c r="P10" i="1" s="1"/>
  <c r="L11" i="1"/>
  <c r="L10" i="1"/>
  <c r="J11" i="1"/>
  <c r="J10" i="1"/>
  <c r="P23" i="1" l="1"/>
  <c r="P65" i="1" s="1"/>
  <c r="P66" i="1" s="1"/>
  <c r="P67" i="1" s="1"/>
  <c r="M20" i="1"/>
  <c r="M12" i="1"/>
  <c r="M15" i="1"/>
  <c r="M18" i="1"/>
  <c r="M22" i="1"/>
  <c r="M10" i="1"/>
  <c r="M21" i="1"/>
  <c r="M17" i="1"/>
  <c r="M14" i="1"/>
  <c r="M19" i="1"/>
  <c r="M13" i="1"/>
  <c r="M16" i="1"/>
  <c r="M11" i="1"/>
  <c r="G23" i="1" l="1"/>
  <c r="G65" i="1" s="1"/>
  <c r="G66" i="1" s="1"/>
  <c r="G67" i="1" s="1"/>
</calcChain>
</file>

<file path=xl/sharedStrings.xml><?xml version="1.0" encoding="utf-8"?>
<sst xmlns="http://schemas.openxmlformats.org/spreadsheetml/2006/main" count="131" uniqueCount="63">
  <si>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</si>
  <si>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</si>
  <si>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</si>
  <si>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</si>
  <si>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</si>
  <si>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</si>
  <si>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</si>
  <si>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</si>
  <si>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</si>
  <si>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</si>
  <si>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</si>
  <si>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</si>
  <si>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</si>
  <si>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</si>
  <si>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</si>
  <si>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</si>
  <si>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</si>
  <si>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</si>
  <si>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</si>
  <si>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</si>
  <si>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</si>
  <si>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</si>
  <si>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</si>
  <si>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</si>
  <si>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</si>
  <si>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</si>
  <si>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</si>
  <si>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1.4. филиал АО «ДРСК» «Электрические сети ЕАО»</t>
  </si>
  <si>
    <t>Итого по филиалу "ЭС ЕАО"</t>
  </si>
  <si>
    <t>1.5. филиал АО «ДРСК» «Южно-Якутские электрические сети»</t>
  </si>
  <si>
    <t>Итого по филиалу "ЮЯЭС"</t>
  </si>
  <si>
    <t>Структура НМЦ</t>
  </si>
  <si>
    <t>Лестницы, стремянки</t>
  </si>
  <si>
    <t>компл</t>
  </si>
  <si>
    <t>Лестница алюминиевая четырехсекционная, 4х4 ТС</t>
  </si>
  <si>
    <t xml:space="preserve">Лестница диэлектрическая приставная вертикальная стеклопластиковая модульная, ЛПВС-М-21 </t>
  </si>
  <si>
    <t>Лестница монтажная, ЛПР-20</t>
  </si>
  <si>
    <t>Лестница стеклопластиковая, ЛСП-2*2,5 ТС</t>
  </si>
  <si>
    <t>Лестница стеклопластиковая, ЛСП-4,1</t>
  </si>
  <si>
    <t>Лестница стеклопластиковая диэлектрическая трансформируемая в стремянку, ЛСПТС-5-2</t>
  </si>
  <si>
    <t>Лестница стеклопластиковая ЛСП-1,7, ЛСП-1,7</t>
  </si>
  <si>
    <t>Лестница стеклопластиковая ЛСП-3,3Т, ЛСП-3,3Т</t>
  </si>
  <si>
    <t>Лестница стеклопластиковая приставная, ЛСП-3,4</t>
  </si>
  <si>
    <t xml:space="preserve">Лестница стеклопластиковая приставная, ЛСП-5,1    </t>
  </si>
  <si>
    <t>Лестница стеклопластиковая приставная, ЛСП-3,5Т</t>
  </si>
  <si>
    <t>Лестница телескопическая приставная, CB-TLA026</t>
  </si>
  <si>
    <t>Стремянка алюминиевая 7 ст. высота 1,45м., 10*7 D</t>
  </si>
  <si>
    <t>Лестница 3-секционная алюминиевая, АЛ 3х12 П70</t>
  </si>
  <si>
    <t>Лестница стеклопластиковая, ЛСП-1,5Т</t>
  </si>
  <si>
    <t>Лестница стеклопластиковая, ЛСП-3,0Т</t>
  </si>
  <si>
    <t>Лестница стеклопластиковая приставная, ЛСП-2,0Т</t>
  </si>
  <si>
    <t>Лестница стеклопластиковая приставная, ЛСП-3,0</t>
  </si>
  <si>
    <t>Лестница-стремянка , ЛСМ-М h=2.0м</t>
  </si>
  <si>
    <t>Стремянка алюминиевая, АСП 09</t>
  </si>
  <si>
    <t>Стремянка стеклопластиковая диэлектрическая с симметричной опорой, ССС-2,2</t>
  </si>
  <si>
    <t>Лестница алюминиевая трехсекционная, АЛ 3х18 П 80</t>
  </si>
  <si>
    <t>Лестница стеклопластиковая трансформируемая в стремянку, ЛСПТД-2,0</t>
  </si>
  <si>
    <t>Стремянка "KROSPER" 5 ступенек, 110см/6,5кг</t>
  </si>
  <si>
    <t>Стремянка стеклопластиковая диэлектрическая односторонняя ССО-3,7, ССО-3,7</t>
  </si>
  <si>
    <t>Лестница стеклопластиковая приставная диэлектрическая, ЛСП-2,0</t>
  </si>
  <si>
    <t>Лестница стеклопластиковая трансформируемая в стремянку, ЛСПТД-1,5</t>
  </si>
  <si>
    <t>Лестница стеклопластиковая приставная диэлектрическая, ЛСП-3,7</t>
  </si>
  <si>
    <t>Стремянка-подмость стеклопластиковая с симметричной опорой, ССС-0,9П-Ф40П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</si>
</sst>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5" xfId="0" applyNumberFormat="1" applyFont="1" applyFill="1" applyBorder="1" applyAlignment="1">
      <alignment horizontal="left" vertical="top" wrapText="1"/>
    </xf>
    <xf numFmtId="49" fontId="2" fillId="6" borderId="16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0" fontId="0" fillId="0" borderId="32" xfId="0" applyNumberFormat="1" applyFont="1" applyBorder="1" applyAlignment="1">
      <alignment horizontal="left" vertical="center" wrapText="1"/>
    </xf>
    <xf numFmtId="1" fontId="0" fillId="0" borderId="32" xfId="0" applyNumberFormat="1" applyFont="1" applyBorder="1" applyAlignment="1">
      <alignment horizontal="center" vertical="center"/>
    </xf>
    <xf numFmtId="4" fontId="10" fillId="0" borderId="34" xfId="0" applyNumberFormat="1" applyFont="1" applyBorder="1" applyAlignment="1">
      <alignment horizontal="center" vertical="center" wrapText="1"/>
    </xf>
    <xf numFmtId="4" fontId="10" fillId="0" borderId="35" xfId="0" applyNumberFormat="1" applyFont="1" applyBorder="1" applyAlignment="1">
      <alignment horizontal="center" vertical="center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6" xfId="0" applyNumberFormat="1" applyFont="1" applyFill="1" applyBorder="1" applyAlignment="1">
      <alignment horizontal="center" vertical="top" wrapText="1"/>
    </xf>
    <xf numFmtId="0" fontId="4" fillId="0" borderId="29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8" xfId="0" applyNumberFormat="1" applyFont="1" applyFill="1" applyBorder="1" applyAlignment="1" applyProtection="1">
      <alignment horizontal="center" vertical="top" wrapText="1"/>
      <protection locked="0"/>
    </xf>
    <xf numFmtId="4" fontId="7" fillId="6" borderId="30" xfId="0" applyNumberFormat="1" applyFont="1" applyFill="1" applyBorder="1" applyAlignment="1" applyProtection="1">
      <alignment horizontal="center" vertical="top" wrapText="1"/>
    </xf>
    <xf numFmtId="0" fontId="4" fillId="6" borderId="29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8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0" fontId="0" fillId="0" borderId="33" xfId="0" applyNumberFormat="1" applyFont="1" applyBorder="1" applyAlignment="1">
      <alignment horizontal="center" vertical="center" wrapText="1"/>
    </xf>
    <xf numFmtId="4" fontId="1" fillId="6" borderId="1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0" xfId="0" applyNumberFormat="1" applyFont="1" applyFill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49" fontId="2" fillId="6" borderId="47" xfId="0" applyNumberFormat="1" applyFont="1" applyFill="1" applyBorder="1" applyAlignment="1">
      <alignment horizontal="left" vertical="top" wrapText="1"/>
    </xf>
    <xf numFmtId="4" fontId="2" fillId="6" borderId="48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4" fontId="1" fillId="4" borderId="54" xfId="0" applyNumberFormat="1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/>
    </xf>
    <xf numFmtId="4" fontId="7" fillId="6" borderId="33" xfId="0" applyNumberFormat="1" applyFont="1" applyFill="1" applyBorder="1" applyAlignment="1" applyProtection="1">
      <alignment horizontal="center" vertical="top" wrapText="1"/>
    </xf>
    <xf numFmtId="0" fontId="4" fillId="6" borderId="33" xfId="0" applyFont="1" applyFill="1" applyBorder="1" applyAlignment="1">
      <alignment horizontal="center"/>
    </xf>
    <xf numFmtId="49" fontId="2" fillId="6" borderId="33" xfId="0" applyNumberFormat="1" applyFont="1" applyFill="1" applyBorder="1" applyAlignment="1">
      <alignment horizontal="left" vertical="top" wrapText="1"/>
    </xf>
    <xf numFmtId="3" fontId="2" fillId="6" borderId="33" xfId="0" applyNumberFormat="1" applyFont="1" applyFill="1" applyBorder="1" applyAlignment="1">
      <alignment horizontal="center" vertical="top" wrapText="1"/>
    </xf>
    <xf numFmtId="4" fontId="2" fillId="6" borderId="33" xfId="0" applyNumberFormat="1" applyFont="1" applyFill="1" applyBorder="1" applyAlignment="1">
      <alignment horizontal="center" vertical="top" wrapText="1"/>
    </xf>
    <xf numFmtId="0" fontId="4" fillId="2" borderId="33" xfId="0" applyFont="1" applyFill="1" applyBorder="1" applyAlignment="1">
      <alignment horizontal="center"/>
    </xf>
    <xf numFmtId="4" fontId="8" fillId="6" borderId="33" xfId="0" applyNumberFormat="1" applyFont="1" applyFill="1" applyBorder="1" applyAlignment="1" applyProtection="1">
      <alignment horizontal="center" vertical="top" wrapText="1"/>
    </xf>
    <xf numFmtId="4" fontId="1" fillId="6" borderId="33" xfId="0" applyNumberFormat="1" applyFont="1" applyFill="1" applyBorder="1" applyAlignment="1">
      <alignment horizontal="center" vertical="top" wrapText="1"/>
    </xf>
    <xf numFmtId="3" fontId="2" fillId="6" borderId="58" xfId="0" applyNumberFormat="1" applyFont="1" applyFill="1" applyBorder="1" applyAlignment="1">
      <alignment horizontal="center" vertical="top" wrapText="1"/>
    </xf>
    <xf numFmtId="4" fontId="1" fillId="6" borderId="59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55" xfId="0" applyNumberFormat="1" applyFont="1" applyFill="1" applyBorder="1" applyAlignment="1" applyProtection="1">
      <alignment horizontal="right" vertical="center" wrapText="1"/>
    </xf>
    <xf numFmtId="4" fontId="8" fillId="4" borderId="53" xfId="0" applyNumberFormat="1" applyFont="1" applyFill="1" applyBorder="1" applyAlignment="1" applyProtection="1">
      <alignment horizontal="right" vertical="center" wrapText="1"/>
    </xf>
    <xf numFmtId="4" fontId="8" fillId="4" borderId="47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1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49" xfId="0" applyFont="1" applyFill="1" applyBorder="1" applyAlignment="1">
      <alignment horizontal="left"/>
    </xf>
    <xf numFmtId="0" fontId="4" fillId="7" borderId="50" xfId="0" applyFont="1" applyFill="1" applyBorder="1" applyAlignment="1">
      <alignment horizontal="left"/>
    </xf>
    <xf numFmtId="0" fontId="4" fillId="7" borderId="52" xfId="0" applyFont="1" applyFill="1" applyBorder="1" applyAlignment="1">
      <alignment horizontal="left"/>
    </xf>
    <xf numFmtId="0" fontId="1" fillId="6" borderId="45" xfId="0" applyFont="1" applyFill="1" applyBorder="1" applyAlignment="1">
      <alignment horizontal="left"/>
    </xf>
    <xf numFmtId="0" fontId="1" fillId="6" borderId="46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1" fillId="7" borderId="39" xfId="0" applyFont="1" applyFill="1" applyBorder="1" applyAlignment="1">
      <alignment horizontal="center"/>
    </xf>
    <xf numFmtId="0" fontId="4" fillId="7" borderId="40" xfId="0" applyFont="1" applyFill="1" applyBorder="1" applyAlignment="1">
      <alignment horizontal="center"/>
    </xf>
    <xf numFmtId="0" fontId="4" fillId="7" borderId="41" xfId="0" applyFont="1" applyFill="1" applyBorder="1" applyAlignment="1">
      <alignment horizontal="center"/>
    </xf>
    <xf numFmtId="0" fontId="1" fillId="0" borderId="45" xfId="0" applyFont="1" applyBorder="1" applyAlignment="1">
      <alignment horizontal="left"/>
    </xf>
    <xf numFmtId="0" fontId="4" fillId="0" borderId="46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" fillId="6" borderId="45" xfId="0" applyFont="1" applyFill="1" applyBorder="1" applyAlignment="1"/>
    <xf numFmtId="0" fontId="1" fillId="6" borderId="46" xfId="0" applyFont="1" applyFill="1" applyBorder="1" applyAlignment="1"/>
    <xf numFmtId="0" fontId="1" fillId="6" borderId="14" xfId="0" applyFont="1" applyFill="1" applyBorder="1" applyAlignment="1"/>
    <xf numFmtId="0" fontId="1" fillId="7" borderId="4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center"/>
    </xf>
    <xf numFmtId="0" fontId="1" fillId="0" borderId="56" xfId="0" applyFont="1" applyBorder="1" applyAlignment="1">
      <alignment horizontal="left"/>
    </xf>
    <xf numFmtId="0" fontId="4" fillId="0" borderId="50" xfId="0" applyFont="1" applyBorder="1" applyAlignment="1">
      <alignment horizontal="left"/>
    </xf>
    <xf numFmtId="0" fontId="4" fillId="0" borderId="57" xfId="0" applyFont="1" applyBorder="1" applyAlignment="1">
      <alignment horizontal="left"/>
    </xf>
    <xf numFmtId="0" fontId="12" fillId="6" borderId="56" xfId="0" applyFont="1" applyFill="1" applyBorder="1" applyAlignment="1">
      <alignment horizontal="left"/>
    </xf>
    <xf numFmtId="0" fontId="12" fillId="6" borderId="50" xfId="0" applyFont="1" applyFill="1" applyBorder="1" applyAlignment="1">
      <alignment horizontal="left"/>
    </xf>
    <xf numFmtId="0" fontId="12" fillId="6" borderId="57" xfId="0" applyFont="1" applyFill="1" applyBorder="1" applyAlignment="1">
      <alignment horizontal="left"/>
    </xf>
    <xf numFmtId="0" fontId="5" fillId="3" borderId="17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41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1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7" borderId="49" xfId="0" applyFont="1" applyFill="1" applyBorder="1" applyAlignment="1">
      <alignment horizontal="center"/>
    </xf>
    <xf numFmtId="0" fontId="1" fillId="7" borderId="50" xfId="0" applyFont="1" applyFill="1" applyBorder="1" applyAlignment="1">
      <alignment horizontal="center"/>
    </xf>
    <xf numFmtId="0" fontId="1" fillId="7" borderId="51" xfId="0" applyFont="1" applyFill="1" applyBorder="1" applyAlignment="1">
      <alignment horizontal="center"/>
    </xf>
    <xf numFmtId="0" fontId="1" fillId="7" borderId="42" xfId="0" applyFont="1" applyFill="1" applyBorder="1" applyAlignment="1">
      <alignment horizontal="left"/>
    </xf>
    <xf numFmtId="0" fontId="4" fillId="7" borderId="43" xfId="0" applyFont="1" applyFill="1" applyBorder="1" applyAlignment="1">
      <alignment horizontal="left"/>
    </xf>
    <xf numFmtId="0" fontId="4" fillId="7" borderId="44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tabSelected="1" topLeftCell="A49" zoomScaleNormal="100" workbookViewId="0">
      <selection activeCell="H69" sqref="H69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9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63" t="s">
        <v>31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64" t="s">
        <v>11</v>
      </c>
      <c r="C3" s="65"/>
      <c r="D3" s="65"/>
      <c r="E3" s="66"/>
      <c r="F3" s="25">
        <v>706334</v>
      </c>
      <c r="G3" s="22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73" t="s">
        <v>32</v>
      </c>
      <c r="C4" s="73"/>
      <c r="D4" s="73"/>
      <c r="E4" s="73"/>
      <c r="F4" s="73"/>
      <c r="G4" s="7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74" t="s">
        <v>12</v>
      </c>
      <c r="C7" s="66"/>
      <c r="D7" s="75"/>
      <c r="E7" s="75"/>
      <c r="F7" s="76"/>
      <c r="G7" s="77"/>
      <c r="H7" s="5"/>
      <c r="I7" s="64" t="s">
        <v>3</v>
      </c>
      <c r="J7" s="65"/>
      <c r="K7" s="65"/>
      <c r="L7" s="65"/>
      <c r="M7" s="65"/>
      <c r="N7" s="65"/>
      <c r="O7" s="65"/>
      <c r="P7" s="103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47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thickBot="1" x14ac:dyDescent="0.3">
      <c r="B9" s="104" t="s">
        <v>17</v>
      </c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6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4">
        <v>1</v>
      </c>
      <c r="C10" s="28" t="s">
        <v>34</v>
      </c>
      <c r="D10" s="43" t="s">
        <v>19</v>
      </c>
      <c r="E10" s="30">
        <v>4970.46</v>
      </c>
      <c r="F10" s="29">
        <v>1</v>
      </c>
      <c r="G10" s="37">
        <f>E10*F10</f>
        <v>4970.46</v>
      </c>
      <c r="H10" s="1"/>
      <c r="I10" s="38">
        <f>B10</f>
        <v>1</v>
      </c>
      <c r="J10" s="39" t="str">
        <f>C10</f>
        <v>Лестница алюминиевая четырехсекционная, 4х4 ТС</v>
      </c>
      <c r="K10" s="45"/>
      <c r="L10" s="41" t="str">
        <f>D10</f>
        <v>шт</v>
      </c>
      <c r="M10" s="42">
        <f>E10</f>
        <v>4970.46</v>
      </c>
      <c r="N10" s="35"/>
      <c r="O10" s="41">
        <f>F10</f>
        <v>1</v>
      </c>
      <c r="P10" s="46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51.75" thickBot="1" x14ac:dyDescent="0.3">
      <c r="A11" s="6"/>
      <c r="B11" s="11">
        <v>2</v>
      </c>
      <c r="C11" s="28" t="s">
        <v>35</v>
      </c>
      <c r="D11" s="43" t="s">
        <v>33</v>
      </c>
      <c r="E11" s="31">
        <v>134931.25</v>
      </c>
      <c r="F11" s="29">
        <v>1</v>
      </c>
      <c r="G11" s="37">
        <f t="shared" ref="G11:G22" si="0">E11*F11</f>
        <v>134931.25</v>
      </c>
      <c r="H11" s="1"/>
      <c r="I11" s="16">
        <f t="shared" ref="I11:I22" si="1">B11</f>
        <v>2</v>
      </c>
      <c r="J11" s="17" t="str">
        <f t="shared" ref="J11:J60" si="2">C11</f>
        <v xml:space="preserve">Лестница диэлектрическая приставная вертикальная стеклопластиковая модульная, ЛПВС-М-21 </v>
      </c>
      <c r="K11" s="13"/>
      <c r="L11" s="19" t="str">
        <f t="shared" ref="L11:L63" si="3">D11</f>
        <v>компл</v>
      </c>
      <c r="M11" s="23">
        <f t="shared" ref="M11:M63" si="4">E11</f>
        <v>134931.25</v>
      </c>
      <c r="N11" s="12"/>
      <c r="O11" s="19">
        <f t="shared" ref="O11:O63" si="5">F11</f>
        <v>1</v>
      </c>
      <c r="P11" s="20">
        <f t="shared" ref="P11:P63" si="6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thickBot="1" x14ac:dyDescent="0.3">
      <c r="A12" s="6"/>
      <c r="B12" s="11">
        <v>3</v>
      </c>
      <c r="C12" s="28" t="s">
        <v>36</v>
      </c>
      <c r="D12" s="43" t="s">
        <v>19</v>
      </c>
      <c r="E12" s="31">
        <v>83121.77</v>
      </c>
      <c r="F12" s="29">
        <v>1</v>
      </c>
      <c r="G12" s="37">
        <f t="shared" si="0"/>
        <v>83121.77</v>
      </c>
      <c r="H12" s="1"/>
      <c r="I12" s="16">
        <f t="shared" si="1"/>
        <v>3</v>
      </c>
      <c r="J12" s="17" t="str">
        <f t="shared" si="2"/>
        <v>Лестница монтажная, ЛПР-20</v>
      </c>
      <c r="K12" s="13"/>
      <c r="L12" s="19" t="str">
        <f t="shared" si="3"/>
        <v>шт</v>
      </c>
      <c r="M12" s="23">
        <f t="shared" si="4"/>
        <v>83121.77</v>
      </c>
      <c r="N12" s="12"/>
      <c r="O12" s="19">
        <f t="shared" si="5"/>
        <v>1</v>
      </c>
      <c r="P12" s="20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6.25" thickBot="1" x14ac:dyDescent="0.3">
      <c r="A13" s="6"/>
      <c r="B13" s="11">
        <v>4</v>
      </c>
      <c r="C13" s="28" t="s">
        <v>37</v>
      </c>
      <c r="D13" s="43" t="s">
        <v>19</v>
      </c>
      <c r="E13" s="31">
        <v>11723.92</v>
      </c>
      <c r="F13" s="29">
        <v>1</v>
      </c>
      <c r="G13" s="37">
        <f t="shared" si="0"/>
        <v>11723.92</v>
      </c>
      <c r="H13" s="1"/>
      <c r="I13" s="16">
        <f t="shared" si="1"/>
        <v>4</v>
      </c>
      <c r="J13" s="17" t="str">
        <f t="shared" si="2"/>
        <v>Лестница стеклопластиковая, ЛСП-2*2,5 ТС</v>
      </c>
      <c r="K13" s="13"/>
      <c r="L13" s="19" t="str">
        <f t="shared" si="3"/>
        <v>шт</v>
      </c>
      <c r="M13" s="23">
        <f t="shared" si="4"/>
        <v>11723.92</v>
      </c>
      <c r="N13" s="12"/>
      <c r="O13" s="19">
        <f t="shared" si="5"/>
        <v>1</v>
      </c>
      <c r="P13" s="20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6.25" thickBot="1" x14ac:dyDescent="0.3">
      <c r="A14" s="6"/>
      <c r="B14" s="11">
        <v>5</v>
      </c>
      <c r="C14" s="28" t="s">
        <v>38</v>
      </c>
      <c r="D14" s="43" t="s">
        <v>19</v>
      </c>
      <c r="E14" s="31">
        <v>5740.82</v>
      </c>
      <c r="F14" s="29">
        <v>1</v>
      </c>
      <c r="G14" s="37">
        <f t="shared" si="0"/>
        <v>5740.82</v>
      </c>
      <c r="H14" s="1"/>
      <c r="I14" s="16">
        <f t="shared" si="1"/>
        <v>5</v>
      </c>
      <c r="J14" s="17" t="str">
        <f t="shared" si="2"/>
        <v>Лестница стеклопластиковая, ЛСП-4,1</v>
      </c>
      <c r="K14" s="13"/>
      <c r="L14" s="19" t="str">
        <f t="shared" si="3"/>
        <v>шт</v>
      </c>
      <c r="M14" s="23">
        <f t="shared" si="4"/>
        <v>5740.82</v>
      </c>
      <c r="N14" s="12"/>
      <c r="O14" s="19">
        <f t="shared" si="5"/>
        <v>1</v>
      </c>
      <c r="P14" s="20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51.75" thickBot="1" x14ac:dyDescent="0.3">
      <c r="A15" s="6"/>
      <c r="B15" s="11">
        <v>6</v>
      </c>
      <c r="C15" s="28" t="s">
        <v>39</v>
      </c>
      <c r="D15" s="43" t="s">
        <v>19</v>
      </c>
      <c r="E15" s="31">
        <v>14098.38</v>
      </c>
      <c r="F15" s="29">
        <v>1</v>
      </c>
      <c r="G15" s="37">
        <f t="shared" si="0"/>
        <v>14098.38</v>
      </c>
      <c r="H15" s="1"/>
      <c r="I15" s="16">
        <f t="shared" si="1"/>
        <v>6</v>
      </c>
      <c r="J15" s="17" t="str">
        <f t="shared" si="2"/>
        <v>Лестница стеклопластиковая диэлектрическая трансформируемая в стремянку, ЛСПТС-5-2</v>
      </c>
      <c r="K15" s="13"/>
      <c r="L15" s="19" t="str">
        <f t="shared" si="3"/>
        <v>шт</v>
      </c>
      <c r="M15" s="23">
        <f t="shared" si="4"/>
        <v>14098.38</v>
      </c>
      <c r="N15" s="12"/>
      <c r="O15" s="19">
        <f t="shared" si="5"/>
        <v>1</v>
      </c>
      <c r="P15" s="20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6.25" thickBot="1" x14ac:dyDescent="0.3">
      <c r="A16" s="6"/>
      <c r="B16" s="11">
        <v>7</v>
      </c>
      <c r="C16" s="28" t="s">
        <v>40</v>
      </c>
      <c r="D16" s="43" t="s">
        <v>19</v>
      </c>
      <c r="E16" s="31">
        <v>2563.4699999999998</v>
      </c>
      <c r="F16" s="29">
        <v>2</v>
      </c>
      <c r="G16" s="37">
        <f t="shared" si="0"/>
        <v>5126.9399999999996</v>
      </c>
      <c r="H16" s="1"/>
      <c r="I16" s="16">
        <f t="shared" si="1"/>
        <v>7</v>
      </c>
      <c r="J16" s="17" t="str">
        <f t="shared" si="2"/>
        <v>Лестница стеклопластиковая ЛСП-1,7, ЛСП-1,7</v>
      </c>
      <c r="K16" s="13"/>
      <c r="L16" s="19" t="str">
        <f t="shared" si="3"/>
        <v>шт</v>
      </c>
      <c r="M16" s="23">
        <f t="shared" si="4"/>
        <v>2563.4699999999998</v>
      </c>
      <c r="N16" s="12"/>
      <c r="O16" s="19">
        <f t="shared" si="5"/>
        <v>2</v>
      </c>
      <c r="P16" s="20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6.25" thickBot="1" x14ac:dyDescent="0.3">
      <c r="A17" s="6"/>
      <c r="B17" s="11">
        <v>8</v>
      </c>
      <c r="C17" s="28" t="s">
        <v>41</v>
      </c>
      <c r="D17" s="43" t="s">
        <v>19</v>
      </c>
      <c r="E17" s="31">
        <v>6574.15</v>
      </c>
      <c r="F17" s="29">
        <v>12</v>
      </c>
      <c r="G17" s="37">
        <f t="shared" si="0"/>
        <v>78889.799999999988</v>
      </c>
      <c r="H17" s="1"/>
      <c r="I17" s="16">
        <f t="shared" si="1"/>
        <v>8</v>
      </c>
      <c r="J17" s="17" t="str">
        <f t="shared" si="2"/>
        <v>Лестница стеклопластиковая ЛСП-3,3Т, ЛСП-3,3Т</v>
      </c>
      <c r="K17" s="13"/>
      <c r="L17" s="19" t="str">
        <f t="shared" si="3"/>
        <v>шт</v>
      </c>
      <c r="M17" s="23">
        <f t="shared" si="4"/>
        <v>6574.15</v>
      </c>
      <c r="N17" s="12"/>
      <c r="O17" s="19">
        <f t="shared" si="5"/>
        <v>12</v>
      </c>
      <c r="P17" s="20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6.25" thickBot="1" x14ac:dyDescent="0.3">
      <c r="A18" s="6"/>
      <c r="B18" s="11">
        <v>9</v>
      </c>
      <c r="C18" s="28" t="s">
        <v>42</v>
      </c>
      <c r="D18" s="43" t="s">
        <v>19</v>
      </c>
      <c r="E18" s="31">
        <v>4744.2700000000004</v>
      </c>
      <c r="F18" s="29">
        <v>1</v>
      </c>
      <c r="G18" s="37">
        <f t="shared" si="0"/>
        <v>4744.2700000000004</v>
      </c>
      <c r="H18" s="1"/>
      <c r="I18" s="16">
        <f t="shared" si="1"/>
        <v>9</v>
      </c>
      <c r="J18" s="17" t="str">
        <f t="shared" si="2"/>
        <v>Лестница стеклопластиковая приставная, ЛСП-3,4</v>
      </c>
      <c r="K18" s="13"/>
      <c r="L18" s="19" t="str">
        <f t="shared" si="3"/>
        <v>шт</v>
      </c>
      <c r="M18" s="23">
        <f t="shared" si="4"/>
        <v>4744.2700000000004</v>
      </c>
      <c r="N18" s="12"/>
      <c r="O18" s="19">
        <f t="shared" si="5"/>
        <v>1</v>
      </c>
      <c r="P18" s="20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6.25" thickBot="1" x14ac:dyDescent="0.3">
      <c r="A19" s="6"/>
      <c r="B19" s="11">
        <v>10</v>
      </c>
      <c r="C19" s="28" t="s">
        <v>43</v>
      </c>
      <c r="D19" s="43" t="s">
        <v>19</v>
      </c>
      <c r="E19" s="31">
        <v>10360.86</v>
      </c>
      <c r="F19" s="29">
        <v>1</v>
      </c>
      <c r="G19" s="37">
        <f t="shared" si="0"/>
        <v>10360.86</v>
      </c>
      <c r="H19" s="1"/>
      <c r="I19" s="16">
        <f t="shared" si="1"/>
        <v>10</v>
      </c>
      <c r="J19" s="17" t="str">
        <f t="shared" si="2"/>
        <v xml:space="preserve">Лестница стеклопластиковая приставная, ЛСП-5,1    </v>
      </c>
      <c r="K19" s="27"/>
      <c r="L19" s="19" t="str">
        <f t="shared" si="3"/>
        <v>шт</v>
      </c>
      <c r="M19" s="23">
        <f t="shared" si="4"/>
        <v>10360.86</v>
      </c>
      <c r="N19" s="26"/>
      <c r="O19" s="19">
        <f t="shared" si="5"/>
        <v>1</v>
      </c>
      <c r="P19" s="20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6.25" thickBot="1" x14ac:dyDescent="0.3">
      <c r="A20" s="6"/>
      <c r="B20" s="11">
        <v>11</v>
      </c>
      <c r="C20" s="28" t="s">
        <v>44</v>
      </c>
      <c r="D20" s="43" t="s">
        <v>19</v>
      </c>
      <c r="E20" s="31">
        <v>5253.45</v>
      </c>
      <c r="F20" s="29">
        <v>1</v>
      </c>
      <c r="G20" s="37">
        <f t="shared" si="0"/>
        <v>5253.45</v>
      </c>
      <c r="H20" s="1"/>
      <c r="I20" s="16">
        <f t="shared" si="1"/>
        <v>11</v>
      </c>
      <c r="J20" s="17" t="str">
        <f t="shared" si="2"/>
        <v>Лестница стеклопластиковая приставная, ЛСП-3,5Т</v>
      </c>
      <c r="K20" s="27"/>
      <c r="L20" s="19" t="str">
        <f t="shared" si="3"/>
        <v>шт</v>
      </c>
      <c r="M20" s="23">
        <f t="shared" si="4"/>
        <v>5253.45</v>
      </c>
      <c r="N20" s="26"/>
      <c r="O20" s="19">
        <f t="shared" si="5"/>
        <v>1</v>
      </c>
      <c r="P20" s="20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6.25" thickBot="1" x14ac:dyDescent="0.3">
      <c r="A21" s="6"/>
      <c r="B21" s="11">
        <v>12</v>
      </c>
      <c r="C21" s="28" t="s">
        <v>45</v>
      </c>
      <c r="D21" s="43" t="s">
        <v>19</v>
      </c>
      <c r="E21" s="31">
        <v>7823.25</v>
      </c>
      <c r="F21" s="29">
        <v>1</v>
      </c>
      <c r="G21" s="37">
        <f t="shared" si="0"/>
        <v>7823.25</v>
      </c>
      <c r="H21" s="1"/>
      <c r="I21" s="16">
        <f t="shared" si="1"/>
        <v>12</v>
      </c>
      <c r="J21" s="17" t="str">
        <f t="shared" si="2"/>
        <v>Лестница телескопическая приставная, CB-TLA026</v>
      </c>
      <c r="K21" s="27"/>
      <c r="L21" s="19" t="str">
        <f t="shared" si="3"/>
        <v>шт</v>
      </c>
      <c r="M21" s="23">
        <f t="shared" si="4"/>
        <v>7823.25</v>
      </c>
      <c r="N21" s="26"/>
      <c r="O21" s="19">
        <f t="shared" si="5"/>
        <v>1</v>
      </c>
      <c r="P21" s="20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6.25" thickBot="1" x14ac:dyDescent="0.3">
      <c r="A22" s="6"/>
      <c r="B22" s="11">
        <v>13</v>
      </c>
      <c r="C22" s="28" t="s">
        <v>46</v>
      </c>
      <c r="D22" s="43" t="s">
        <v>19</v>
      </c>
      <c r="E22" s="31">
        <v>1762.64</v>
      </c>
      <c r="F22" s="29">
        <v>1</v>
      </c>
      <c r="G22" s="37">
        <f t="shared" si="0"/>
        <v>1762.64</v>
      </c>
      <c r="H22" s="1"/>
      <c r="I22" s="16">
        <f t="shared" si="1"/>
        <v>13</v>
      </c>
      <c r="J22" s="17" t="str">
        <f t="shared" si="2"/>
        <v>Стремянка алюминиевая 7 ст. высота 1,45м., 10*7 D</v>
      </c>
      <c r="K22" s="27"/>
      <c r="L22" s="19" t="str">
        <f t="shared" si="3"/>
        <v>шт</v>
      </c>
      <c r="M22" s="23">
        <f t="shared" si="4"/>
        <v>1762.64</v>
      </c>
      <c r="N22" s="26"/>
      <c r="O22" s="19">
        <f t="shared" si="5"/>
        <v>1</v>
      </c>
      <c r="P22" s="20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6"/>
      <c r="B23" s="107" t="s">
        <v>18</v>
      </c>
      <c r="C23" s="108"/>
      <c r="D23" s="108"/>
      <c r="E23" s="108"/>
      <c r="F23" s="109"/>
      <c r="G23" s="32">
        <f>SUM(G10:G22)</f>
        <v>368547.81</v>
      </c>
      <c r="H23" s="47"/>
      <c r="I23" s="110" t="s">
        <v>18</v>
      </c>
      <c r="J23" s="111"/>
      <c r="K23" s="111"/>
      <c r="L23" s="111"/>
      <c r="M23" s="111"/>
      <c r="N23" s="111"/>
      <c r="O23" s="112"/>
      <c r="P23" s="33">
        <f>SUM(P10:P22)</f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thickBot="1" x14ac:dyDescent="0.3">
      <c r="A24" s="6"/>
      <c r="B24" s="86" t="s">
        <v>20</v>
      </c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6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6.25" thickBot="1" x14ac:dyDescent="0.3">
      <c r="A25" s="6"/>
      <c r="B25" s="34">
        <v>1</v>
      </c>
      <c r="C25" s="28" t="s">
        <v>47</v>
      </c>
      <c r="D25" s="43" t="s">
        <v>19</v>
      </c>
      <c r="E25" s="30">
        <v>8196.3799999999992</v>
      </c>
      <c r="F25" s="29">
        <v>3</v>
      </c>
      <c r="G25" s="37">
        <f>F25*E25</f>
        <v>24589.14</v>
      </c>
      <c r="H25" s="1"/>
      <c r="I25" s="38">
        <f>B25</f>
        <v>1</v>
      </c>
      <c r="J25" s="39" t="str">
        <f t="shared" si="2"/>
        <v>Лестница 3-секционная алюминиевая, АЛ 3х12 П70</v>
      </c>
      <c r="K25" s="40"/>
      <c r="L25" s="41" t="str">
        <f>D25</f>
        <v>шт</v>
      </c>
      <c r="M25" s="42">
        <f>E25</f>
        <v>8196.3799999999992</v>
      </c>
      <c r="N25" s="36"/>
      <c r="O25" s="61">
        <f>F25</f>
        <v>3</v>
      </c>
      <c r="P25" s="57">
        <f>N25*O25</f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6.25" thickBot="1" x14ac:dyDescent="0.3">
      <c r="A26" s="6"/>
      <c r="B26" s="11">
        <v>2</v>
      </c>
      <c r="C26" s="28" t="s">
        <v>37</v>
      </c>
      <c r="D26" s="43" t="s">
        <v>19</v>
      </c>
      <c r="E26" s="31">
        <v>11723.92</v>
      </c>
      <c r="F26" s="29">
        <v>1</v>
      </c>
      <c r="G26" s="37">
        <f t="shared" ref="G26:G33" si="7">F26*E26</f>
        <v>11723.92</v>
      </c>
      <c r="H26" s="1"/>
      <c r="I26" s="16">
        <f>B26</f>
        <v>2</v>
      </c>
      <c r="J26" s="39" t="str">
        <f t="shared" si="2"/>
        <v>Лестница стеклопластиковая, ЛСП-2*2,5 ТС</v>
      </c>
      <c r="K26" s="27"/>
      <c r="L26" s="41" t="str">
        <f t="shared" ref="L26:L33" si="8">D26</f>
        <v>шт</v>
      </c>
      <c r="M26" s="42">
        <f t="shared" ref="M26:M33" si="9">E26</f>
        <v>11723.92</v>
      </c>
      <c r="N26" s="26"/>
      <c r="O26" s="61">
        <f t="shared" ref="O26:O33" si="10">F26</f>
        <v>1</v>
      </c>
      <c r="P26" s="57">
        <f t="shared" ref="P26:P33" si="11">N26*O26</f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6.25" thickBot="1" x14ac:dyDescent="0.3">
      <c r="A27" s="6"/>
      <c r="B27" s="11">
        <v>3</v>
      </c>
      <c r="C27" s="28" t="s">
        <v>48</v>
      </c>
      <c r="D27" s="43" t="s">
        <v>19</v>
      </c>
      <c r="E27" s="31">
        <v>2098.0500000000002</v>
      </c>
      <c r="F27" s="29">
        <v>1</v>
      </c>
      <c r="G27" s="37">
        <f t="shared" si="7"/>
        <v>2098.0500000000002</v>
      </c>
      <c r="H27" s="1"/>
      <c r="I27" s="16">
        <f t="shared" ref="I27:I33" si="12">B27</f>
        <v>3</v>
      </c>
      <c r="J27" s="39" t="str">
        <f t="shared" si="2"/>
        <v>Лестница стеклопластиковая, ЛСП-1,5Т</v>
      </c>
      <c r="K27" s="27"/>
      <c r="L27" s="41" t="str">
        <f t="shared" si="8"/>
        <v>шт</v>
      </c>
      <c r="M27" s="42">
        <f t="shared" si="9"/>
        <v>2098.0500000000002</v>
      </c>
      <c r="N27" s="26"/>
      <c r="O27" s="61">
        <f t="shared" si="10"/>
        <v>1</v>
      </c>
      <c r="P27" s="57">
        <f t="shared" si="11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6.25" thickBot="1" x14ac:dyDescent="0.3">
      <c r="A28" s="6"/>
      <c r="B28" s="11">
        <v>4</v>
      </c>
      <c r="C28" s="28" t="s">
        <v>49</v>
      </c>
      <c r="D28" s="43" t="s">
        <v>19</v>
      </c>
      <c r="E28" s="31">
        <v>4454.2299999999996</v>
      </c>
      <c r="F28" s="29">
        <v>1</v>
      </c>
      <c r="G28" s="37">
        <f t="shared" si="7"/>
        <v>4454.2299999999996</v>
      </c>
      <c r="H28" s="1"/>
      <c r="I28" s="16">
        <f t="shared" si="12"/>
        <v>4</v>
      </c>
      <c r="J28" s="39" t="str">
        <f t="shared" si="2"/>
        <v>Лестница стеклопластиковая, ЛСП-3,0Т</v>
      </c>
      <c r="K28" s="27"/>
      <c r="L28" s="41" t="str">
        <f t="shared" si="8"/>
        <v>шт</v>
      </c>
      <c r="M28" s="42">
        <f t="shared" si="9"/>
        <v>4454.2299999999996</v>
      </c>
      <c r="N28" s="26"/>
      <c r="O28" s="61">
        <f t="shared" si="10"/>
        <v>1</v>
      </c>
      <c r="P28" s="57">
        <f t="shared" si="11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6.25" thickBot="1" x14ac:dyDescent="0.3">
      <c r="A29" s="6"/>
      <c r="B29" s="11">
        <v>5</v>
      </c>
      <c r="C29" s="28" t="s">
        <v>50</v>
      </c>
      <c r="D29" s="43" t="s">
        <v>19</v>
      </c>
      <c r="E29" s="31">
        <v>3187.33</v>
      </c>
      <c r="F29" s="29">
        <v>1</v>
      </c>
      <c r="G29" s="37">
        <f t="shared" si="7"/>
        <v>3187.33</v>
      </c>
      <c r="H29" s="1"/>
      <c r="I29" s="16">
        <f t="shared" si="12"/>
        <v>5</v>
      </c>
      <c r="J29" s="39" t="str">
        <f t="shared" si="2"/>
        <v>Лестница стеклопластиковая приставная, ЛСП-2,0Т</v>
      </c>
      <c r="K29" s="27"/>
      <c r="L29" s="41" t="str">
        <f t="shared" si="8"/>
        <v>шт</v>
      </c>
      <c r="M29" s="42">
        <f t="shared" si="9"/>
        <v>3187.33</v>
      </c>
      <c r="N29" s="26"/>
      <c r="O29" s="61">
        <f t="shared" si="10"/>
        <v>1</v>
      </c>
      <c r="P29" s="57">
        <f t="shared" si="11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thickBot="1" x14ac:dyDescent="0.3">
      <c r="A30" s="6"/>
      <c r="B30" s="11">
        <v>6</v>
      </c>
      <c r="C30" s="28" t="s">
        <v>51</v>
      </c>
      <c r="D30" s="43" t="s">
        <v>19</v>
      </c>
      <c r="E30" s="31">
        <v>4503.97</v>
      </c>
      <c r="F30" s="29">
        <v>3</v>
      </c>
      <c r="G30" s="37">
        <f t="shared" si="7"/>
        <v>13511.91</v>
      </c>
      <c r="H30" s="1"/>
      <c r="I30" s="16">
        <f t="shared" si="12"/>
        <v>6</v>
      </c>
      <c r="J30" s="39" t="str">
        <f t="shared" si="2"/>
        <v>Лестница стеклопластиковая приставная, ЛСП-3,0</v>
      </c>
      <c r="K30" s="27"/>
      <c r="L30" s="41" t="str">
        <f t="shared" si="8"/>
        <v>шт</v>
      </c>
      <c r="M30" s="42">
        <f t="shared" si="9"/>
        <v>4503.97</v>
      </c>
      <c r="N30" s="26"/>
      <c r="O30" s="61">
        <f t="shared" si="10"/>
        <v>3</v>
      </c>
      <c r="P30" s="57">
        <f t="shared" si="11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thickBot="1" x14ac:dyDescent="0.3">
      <c r="A31" s="6"/>
      <c r="B31" s="11">
        <v>7</v>
      </c>
      <c r="C31" s="28" t="s">
        <v>52</v>
      </c>
      <c r="D31" s="43" t="s">
        <v>19</v>
      </c>
      <c r="E31" s="31">
        <v>17735.7</v>
      </c>
      <c r="F31" s="29">
        <v>2</v>
      </c>
      <c r="G31" s="37">
        <f t="shared" si="7"/>
        <v>35471.4</v>
      </c>
      <c r="H31" s="1"/>
      <c r="I31" s="16">
        <f t="shared" si="12"/>
        <v>7</v>
      </c>
      <c r="J31" s="39" t="str">
        <f t="shared" si="2"/>
        <v>Лестница-стремянка , ЛСМ-М h=2.0м</v>
      </c>
      <c r="K31" s="27"/>
      <c r="L31" s="41" t="str">
        <f t="shared" si="8"/>
        <v>шт</v>
      </c>
      <c r="M31" s="42">
        <f t="shared" si="9"/>
        <v>17735.7</v>
      </c>
      <c r="N31" s="26"/>
      <c r="O31" s="61">
        <f t="shared" si="10"/>
        <v>2</v>
      </c>
      <c r="P31" s="57">
        <f t="shared" si="11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thickBot="1" x14ac:dyDescent="0.3">
      <c r="A32" s="6"/>
      <c r="B32" s="11">
        <v>8</v>
      </c>
      <c r="C32" s="28" t="s">
        <v>53</v>
      </c>
      <c r="D32" s="43" t="s">
        <v>19</v>
      </c>
      <c r="E32" s="31">
        <v>2430.4</v>
      </c>
      <c r="F32" s="29">
        <v>1</v>
      </c>
      <c r="G32" s="37">
        <f t="shared" si="7"/>
        <v>2430.4</v>
      </c>
      <c r="H32" s="1"/>
      <c r="I32" s="16">
        <f t="shared" si="12"/>
        <v>8</v>
      </c>
      <c r="J32" s="39" t="str">
        <f t="shared" si="2"/>
        <v>Стремянка алюминиевая, АСП 09</v>
      </c>
      <c r="K32" s="27"/>
      <c r="L32" s="41" t="str">
        <f t="shared" si="8"/>
        <v>шт</v>
      </c>
      <c r="M32" s="42">
        <f t="shared" si="9"/>
        <v>2430.4</v>
      </c>
      <c r="N32" s="26"/>
      <c r="O32" s="61">
        <f t="shared" si="10"/>
        <v>1</v>
      </c>
      <c r="P32" s="57">
        <f t="shared" si="11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9" thickBot="1" x14ac:dyDescent="0.3">
      <c r="A33" s="6"/>
      <c r="B33" s="11">
        <v>9</v>
      </c>
      <c r="C33" s="28" t="s">
        <v>54</v>
      </c>
      <c r="D33" s="43" t="s">
        <v>19</v>
      </c>
      <c r="E33" s="31">
        <v>5443.25</v>
      </c>
      <c r="F33" s="29">
        <v>2</v>
      </c>
      <c r="G33" s="37">
        <f t="shared" si="7"/>
        <v>10886.5</v>
      </c>
      <c r="H33" s="1"/>
      <c r="I33" s="16">
        <f t="shared" si="12"/>
        <v>9</v>
      </c>
      <c r="J33" s="39" t="str">
        <f t="shared" si="2"/>
        <v>Стремянка стеклопластиковая диэлектрическая с симметричной опорой, ССС-2,2</v>
      </c>
      <c r="K33" s="27"/>
      <c r="L33" s="41" t="str">
        <f t="shared" si="8"/>
        <v>шт</v>
      </c>
      <c r="M33" s="42">
        <f t="shared" si="9"/>
        <v>5443.25</v>
      </c>
      <c r="N33" s="26"/>
      <c r="O33" s="61">
        <f t="shared" si="10"/>
        <v>2</v>
      </c>
      <c r="P33" s="57">
        <f t="shared" si="11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6"/>
      <c r="B34" s="107" t="s">
        <v>21</v>
      </c>
      <c r="C34" s="113"/>
      <c r="D34" s="113"/>
      <c r="E34" s="113"/>
      <c r="F34" s="114"/>
      <c r="G34" s="32">
        <f>SUM(G25:G33)</f>
        <v>108352.88</v>
      </c>
      <c r="H34" s="47"/>
      <c r="I34" s="110" t="s">
        <v>21</v>
      </c>
      <c r="J34" s="111"/>
      <c r="K34" s="111"/>
      <c r="L34" s="111"/>
      <c r="M34" s="111"/>
      <c r="N34" s="111"/>
      <c r="O34" s="112"/>
      <c r="P34" s="62">
        <f>SUM(P25:P33)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A35" s="6"/>
      <c r="B35" s="86" t="s">
        <v>22</v>
      </c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6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thickBot="1" x14ac:dyDescent="0.3">
      <c r="A36" s="6"/>
      <c r="B36" s="115" t="s">
        <v>23</v>
      </c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7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6.25" thickBot="1" x14ac:dyDescent="0.3">
      <c r="A37" s="6"/>
      <c r="B37" s="34">
        <v>1</v>
      </c>
      <c r="C37" s="28" t="s">
        <v>47</v>
      </c>
      <c r="D37" s="43" t="s">
        <v>19</v>
      </c>
      <c r="E37" s="30">
        <v>8196.3799999999992</v>
      </c>
      <c r="F37" s="29">
        <v>1</v>
      </c>
      <c r="G37" s="37">
        <f>E37*F37</f>
        <v>8196.3799999999992</v>
      </c>
      <c r="H37" s="1"/>
      <c r="I37" s="38">
        <f t="shared" ref="I37:I48" si="13">B37</f>
        <v>1</v>
      </c>
      <c r="J37" s="48" t="str">
        <f t="shared" si="2"/>
        <v>Лестница 3-секционная алюминиевая, АЛ 3х12 П70</v>
      </c>
      <c r="K37" s="40"/>
      <c r="L37" s="41" t="str">
        <f t="shared" si="3"/>
        <v>шт</v>
      </c>
      <c r="M37" s="42">
        <f t="shared" si="4"/>
        <v>8196.3799999999992</v>
      </c>
      <c r="N37" s="36"/>
      <c r="O37" s="41">
        <f t="shared" si="5"/>
        <v>1</v>
      </c>
      <c r="P37" s="49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0.75" thickBot="1" x14ac:dyDescent="0.3">
      <c r="A38" s="6"/>
      <c r="B38" s="11">
        <v>2</v>
      </c>
      <c r="C38" s="28" t="s">
        <v>55</v>
      </c>
      <c r="D38" s="43" t="s">
        <v>19</v>
      </c>
      <c r="E38" s="31">
        <v>13311.53</v>
      </c>
      <c r="F38" s="29">
        <v>2</v>
      </c>
      <c r="G38" s="37">
        <f t="shared" ref="G38:G41" si="14">E38*F38</f>
        <v>26623.06</v>
      </c>
      <c r="H38" s="1"/>
      <c r="I38" s="16">
        <f t="shared" si="13"/>
        <v>2</v>
      </c>
      <c r="J38" s="18" t="str">
        <f t="shared" si="2"/>
        <v>Лестница алюминиевая трехсекционная, АЛ 3х18 П 80</v>
      </c>
      <c r="K38" s="27"/>
      <c r="L38" s="19" t="str">
        <f t="shared" si="3"/>
        <v>шт</v>
      </c>
      <c r="M38" s="23">
        <f t="shared" si="4"/>
        <v>13311.53</v>
      </c>
      <c r="N38" s="26"/>
      <c r="O38" s="19">
        <f t="shared" si="5"/>
        <v>2</v>
      </c>
      <c r="P38" s="21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6.25" thickBot="1" x14ac:dyDescent="0.3">
      <c r="A39" s="6"/>
      <c r="B39" s="11">
        <v>3</v>
      </c>
      <c r="C39" s="28" t="s">
        <v>50</v>
      </c>
      <c r="D39" s="43" t="s">
        <v>19</v>
      </c>
      <c r="E39" s="31">
        <v>3187.33</v>
      </c>
      <c r="F39" s="29">
        <v>1</v>
      </c>
      <c r="G39" s="37">
        <f t="shared" si="14"/>
        <v>3187.33</v>
      </c>
      <c r="H39" s="1"/>
      <c r="I39" s="16">
        <f t="shared" si="13"/>
        <v>3</v>
      </c>
      <c r="J39" s="18" t="str">
        <f t="shared" si="2"/>
        <v>Лестница стеклопластиковая приставная, ЛСП-2,0Т</v>
      </c>
      <c r="K39" s="27"/>
      <c r="L39" s="19" t="str">
        <f t="shared" si="3"/>
        <v>шт</v>
      </c>
      <c r="M39" s="23">
        <f t="shared" si="4"/>
        <v>3187.33</v>
      </c>
      <c r="N39" s="26"/>
      <c r="O39" s="19">
        <f t="shared" si="5"/>
        <v>1</v>
      </c>
      <c r="P39" s="21">
        <f t="shared" si="6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6.25" thickBot="1" x14ac:dyDescent="0.3">
      <c r="A40" s="6"/>
      <c r="B40" s="11">
        <v>4</v>
      </c>
      <c r="C40" s="28" t="s">
        <v>43</v>
      </c>
      <c r="D40" s="43" t="s">
        <v>19</v>
      </c>
      <c r="E40" s="31">
        <v>10360.86</v>
      </c>
      <c r="F40" s="29">
        <v>1</v>
      </c>
      <c r="G40" s="37">
        <f t="shared" si="14"/>
        <v>10360.86</v>
      </c>
      <c r="H40" s="1"/>
      <c r="I40" s="16">
        <f t="shared" si="13"/>
        <v>4</v>
      </c>
      <c r="J40" s="18" t="str">
        <f t="shared" si="2"/>
        <v xml:space="preserve">Лестница стеклопластиковая приставная, ЛСП-5,1    </v>
      </c>
      <c r="K40" s="27"/>
      <c r="L40" s="19" t="str">
        <f t="shared" si="3"/>
        <v>шт</v>
      </c>
      <c r="M40" s="23">
        <f t="shared" si="4"/>
        <v>10360.86</v>
      </c>
      <c r="N40" s="26"/>
      <c r="O40" s="19">
        <f t="shared" si="5"/>
        <v>1</v>
      </c>
      <c r="P40" s="21">
        <f t="shared" si="6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9" thickBot="1" x14ac:dyDescent="0.3">
      <c r="A41" s="6"/>
      <c r="B41" s="11">
        <v>5</v>
      </c>
      <c r="C41" s="28" t="s">
        <v>56</v>
      </c>
      <c r="D41" s="43" t="s">
        <v>19</v>
      </c>
      <c r="E41" s="31">
        <v>10237.4</v>
      </c>
      <c r="F41" s="29">
        <v>2</v>
      </c>
      <c r="G41" s="37">
        <f t="shared" si="14"/>
        <v>20474.8</v>
      </c>
      <c r="H41" s="1"/>
      <c r="I41" s="16">
        <f t="shared" si="13"/>
        <v>5</v>
      </c>
      <c r="J41" s="18" t="str">
        <f t="shared" si="2"/>
        <v>Лестница стеклопластиковая трансформируемая в стремянку, ЛСПТД-2,0</v>
      </c>
      <c r="K41" s="27"/>
      <c r="L41" s="19" t="str">
        <f t="shared" si="3"/>
        <v>шт</v>
      </c>
      <c r="M41" s="23">
        <f t="shared" si="4"/>
        <v>10237.4</v>
      </c>
      <c r="N41" s="26"/>
      <c r="O41" s="19">
        <f t="shared" si="5"/>
        <v>2</v>
      </c>
      <c r="P41" s="21">
        <f t="shared" si="6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thickBot="1" x14ac:dyDescent="0.3">
      <c r="A42" s="6"/>
      <c r="B42" s="118" t="s">
        <v>25</v>
      </c>
      <c r="C42" s="119"/>
      <c r="D42" s="119"/>
      <c r="E42" s="119"/>
      <c r="F42" s="120"/>
      <c r="G42" s="32">
        <f>SUM(G37:G41)</f>
        <v>68842.430000000008</v>
      </c>
      <c r="H42" s="47"/>
      <c r="I42" s="83" t="s">
        <v>25</v>
      </c>
      <c r="J42" s="84"/>
      <c r="K42" s="84"/>
      <c r="L42" s="84"/>
      <c r="M42" s="84"/>
      <c r="N42" s="84"/>
      <c r="O42" s="85"/>
      <c r="P42" s="44">
        <f>SUM(P37:P41)</f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thickBot="1" x14ac:dyDescent="0.3">
      <c r="A43" s="6"/>
      <c r="B43" s="86" t="s">
        <v>26</v>
      </c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6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6.25" thickBot="1" x14ac:dyDescent="0.3">
      <c r="A44" s="6"/>
      <c r="B44" s="34">
        <v>1</v>
      </c>
      <c r="C44" s="28" t="s">
        <v>47</v>
      </c>
      <c r="D44" s="43" t="s">
        <v>19</v>
      </c>
      <c r="E44" s="30">
        <v>8196.3799999999992</v>
      </c>
      <c r="F44" s="29">
        <v>1</v>
      </c>
      <c r="G44" s="37">
        <f>F44*E44</f>
        <v>8196.3799999999992</v>
      </c>
      <c r="H44" s="1"/>
      <c r="I44" s="38">
        <f t="shared" si="13"/>
        <v>1</v>
      </c>
      <c r="J44" s="48" t="str">
        <f t="shared" si="2"/>
        <v>Лестница 3-секционная алюминиевая, АЛ 3х12 П70</v>
      </c>
      <c r="K44" s="40"/>
      <c r="L44" s="41" t="str">
        <f t="shared" si="3"/>
        <v>шт</v>
      </c>
      <c r="M44" s="42">
        <f t="shared" si="4"/>
        <v>8196.3799999999992</v>
      </c>
      <c r="N44" s="36"/>
      <c r="O44" s="41">
        <f t="shared" si="5"/>
        <v>1</v>
      </c>
      <c r="P44" s="49">
        <f t="shared" si="6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9" thickBot="1" x14ac:dyDescent="0.3">
      <c r="A45" s="6"/>
      <c r="B45" s="11">
        <v>2</v>
      </c>
      <c r="C45" s="28" t="s">
        <v>56</v>
      </c>
      <c r="D45" s="43" t="s">
        <v>19</v>
      </c>
      <c r="E45" s="31">
        <v>10237.4</v>
      </c>
      <c r="F45" s="29">
        <v>1</v>
      </c>
      <c r="G45" s="37">
        <f t="shared" ref="G45:G48" si="15">F45*E45</f>
        <v>10237.4</v>
      </c>
      <c r="H45" s="1"/>
      <c r="I45" s="16">
        <f t="shared" si="13"/>
        <v>2</v>
      </c>
      <c r="J45" s="18" t="str">
        <f t="shared" si="2"/>
        <v>Лестница стеклопластиковая трансформируемая в стремянку, ЛСПТД-2,0</v>
      </c>
      <c r="K45" s="27"/>
      <c r="L45" s="19" t="str">
        <f t="shared" si="3"/>
        <v>шт</v>
      </c>
      <c r="M45" s="23">
        <f t="shared" si="4"/>
        <v>10237.4</v>
      </c>
      <c r="N45" s="26"/>
      <c r="O45" s="19">
        <f t="shared" si="5"/>
        <v>1</v>
      </c>
      <c r="P45" s="21">
        <f t="shared" si="6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6.25" thickBot="1" x14ac:dyDescent="0.3">
      <c r="A46" s="6"/>
      <c r="B46" s="11">
        <v>3</v>
      </c>
      <c r="C46" s="28" t="s">
        <v>45</v>
      </c>
      <c r="D46" s="43" t="s">
        <v>19</v>
      </c>
      <c r="E46" s="31">
        <v>7823.25</v>
      </c>
      <c r="F46" s="29">
        <v>1</v>
      </c>
      <c r="G46" s="37">
        <f t="shared" si="15"/>
        <v>7823.25</v>
      </c>
      <c r="H46" s="1"/>
      <c r="I46" s="16">
        <f t="shared" si="13"/>
        <v>3</v>
      </c>
      <c r="J46" s="18" t="str">
        <f t="shared" si="2"/>
        <v>Лестница телескопическая приставная, CB-TLA026</v>
      </c>
      <c r="K46" s="27"/>
      <c r="L46" s="19" t="str">
        <f t="shared" si="3"/>
        <v>шт</v>
      </c>
      <c r="M46" s="23">
        <f t="shared" si="4"/>
        <v>7823.25</v>
      </c>
      <c r="N46" s="26"/>
      <c r="O46" s="19">
        <f t="shared" si="5"/>
        <v>1</v>
      </c>
      <c r="P46" s="21">
        <f t="shared" si="6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6.25" thickBot="1" x14ac:dyDescent="0.3">
      <c r="A47" s="6"/>
      <c r="B47" s="11">
        <v>4</v>
      </c>
      <c r="C47" s="28" t="s">
        <v>57</v>
      </c>
      <c r="D47" s="43" t="s">
        <v>19</v>
      </c>
      <c r="E47" s="31">
        <v>1768.22</v>
      </c>
      <c r="F47" s="29">
        <v>1</v>
      </c>
      <c r="G47" s="37">
        <f t="shared" si="15"/>
        <v>1768.22</v>
      </c>
      <c r="H47" s="1"/>
      <c r="I47" s="16">
        <f t="shared" si="13"/>
        <v>4</v>
      </c>
      <c r="J47" s="18" t="str">
        <f t="shared" si="2"/>
        <v>Стремянка "KROSPER" 5 ступенек, 110см/6,5кг</v>
      </c>
      <c r="K47" s="27"/>
      <c r="L47" s="19" t="str">
        <f t="shared" si="3"/>
        <v>шт</v>
      </c>
      <c r="M47" s="23">
        <f t="shared" si="4"/>
        <v>1768.22</v>
      </c>
      <c r="N47" s="26"/>
      <c r="O47" s="19">
        <f t="shared" si="5"/>
        <v>1</v>
      </c>
      <c r="P47" s="21">
        <f t="shared" si="6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9" thickBot="1" x14ac:dyDescent="0.3">
      <c r="A48" s="6"/>
      <c r="B48" s="11">
        <v>5</v>
      </c>
      <c r="C48" s="28" t="s">
        <v>58</v>
      </c>
      <c r="D48" s="43" t="s">
        <v>19</v>
      </c>
      <c r="E48" s="31">
        <v>10961.94</v>
      </c>
      <c r="F48" s="29">
        <v>2</v>
      </c>
      <c r="G48" s="37">
        <f t="shared" si="15"/>
        <v>21923.88</v>
      </c>
      <c r="H48" s="1"/>
      <c r="I48" s="16">
        <f t="shared" si="13"/>
        <v>5</v>
      </c>
      <c r="J48" s="18" t="str">
        <f t="shared" si="2"/>
        <v>Стремянка стеклопластиковая диэлектрическая односторонняя ССО-3,7, ССО-3,7</v>
      </c>
      <c r="K48" s="27"/>
      <c r="L48" s="19" t="str">
        <f t="shared" si="3"/>
        <v>шт</v>
      </c>
      <c r="M48" s="23">
        <f t="shared" si="4"/>
        <v>10961.94</v>
      </c>
      <c r="N48" s="26"/>
      <c r="O48" s="19">
        <f t="shared" si="5"/>
        <v>2</v>
      </c>
      <c r="P48" s="21">
        <f t="shared" si="6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thickBot="1" x14ac:dyDescent="0.3">
      <c r="A49" s="6"/>
      <c r="B49" s="80" t="s">
        <v>24</v>
      </c>
      <c r="C49" s="81"/>
      <c r="D49" s="81"/>
      <c r="E49" s="81"/>
      <c r="F49" s="82"/>
      <c r="G49" s="32">
        <f>SUM(G44:G48)</f>
        <v>49949.130000000005</v>
      </c>
      <c r="H49" s="47"/>
      <c r="I49" s="83" t="s">
        <v>24</v>
      </c>
      <c r="J49" s="84"/>
      <c r="K49" s="84"/>
      <c r="L49" s="84"/>
      <c r="M49" s="84"/>
      <c r="N49" s="84"/>
      <c r="O49" s="85"/>
      <c r="P49" s="44">
        <f>SUM(P44:P48)</f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thickBot="1" x14ac:dyDescent="0.3">
      <c r="A50" s="6"/>
      <c r="B50" s="86" t="s">
        <v>27</v>
      </c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8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6.25" thickBot="1" x14ac:dyDescent="0.3">
      <c r="A51" s="6"/>
      <c r="B51" s="34">
        <v>1</v>
      </c>
      <c r="C51" s="28" t="s">
        <v>47</v>
      </c>
      <c r="D51" s="43" t="s">
        <v>19</v>
      </c>
      <c r="E51" s="30">
        <v>8196.3799999999992</v>
      </c>
      <c r="F51" s="29">
        <v>1</v>
      </c>
      <c r="G51" s="37">
        <f>F51*E51</f>
        <v>8196.3799999999992</v>
      </c>
      <c r="H51" s="1"/>
      <c r="I51" s="38">
        <v>1</v>
      </c>
      <c r="J51" s="48" t="str">
        <f t="shared" si="2"/>
        <v>Лестница 3-секционная алюминиевая, АЛ 3х12 П70</v>
      </c>
      <c r="K51" s="40"/>
      <c r="L51" s="41" t="str">
        <f t="shared" si="3"/>
        <v>шт</v>
      </c>
      <c r="M51" s="42">
        <f t="shared" si="4"/>
        <v>8196.3799999999992</v>
      </c>
      <c r="N51" s="36"/>
      <c r="O51" s="19">
        <f t="shared" si="5"/>
        <v>1</v>
      </c>
      <c r="P51" s="21">
        <f t="shared" si="6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6.25" thickBot="1" x14ac:dyDescent="0.3">
      <c r="A52" s="6"/>
      <c r="B52" s="11">
        <v>2</v>
      </c>
      <c r="C52" s="28" t="s">
        <v>49</v>
      </c>
      <c r="D52" s="43" t="s">
        <v>19</v>
      </c>
      <c r="E52" s="31">
        <v>4454.2299999999996</v>
      </c>
      <c r="F52" s="29">
        <v>1</v>
      </c>
      <c r="G52" s="37">
        <f t="shared" ref="G52:G57" si="16">F52*E52</f>
        <v>4454.2299999999996</v>
      </c>
      <c r="H52" s="1"/>
      <c r="I52" s="16">
        <v>2</v>
      </c>
      <c r="J52" s="18" t="str">
        <f t="shared" si="2"/>
        <v>Лестница стеклопластиковая, ЛСП-3,0Т</v>
      </c>
      <c r="K52" s="27"/>
      <c r="L52" s="19" t="str">
        <f t="shared" si="3"/>
        <v>шт</v>
      </c>
      <c r="M52" s="23">
        <f t="shared" si="4"/>
        <v>4454.2299999999996</v>
      </c>
      <c r="N52" s="26"/>
      <c r="O52" s="19">
        <f t="shared" si="5"/>
        <v>1</v>
      </c>
      <c r="P52" s="21">
        <f t="shared" si="6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6.25" thickBot="1" x14ac:dyDescent="0.3">
      <c r="A53" s="6"/>
      <c r="B53" s="11">
        <v>3</v>
      </c>
      <c r="C53" s="28" t="s">
        <v>38</v>
      </c>
      <c r="D53" s="43" t="s">
        <v>19</v>
      </c>
      <c r="E53" s="31">
        <v>5740.82</v>
      </c>
      <c r="F53" s="29">
        <v>1</v>
      </c>
      <c r="G53" s="37">
        <f t="shared" si="16"/>
        <v>5740.82</v>
      </c>
      <c r="H53" s="1"/>
      <c r="I53" s="16">
        <v>3</v>
      </c>
      <c r="J53" s="18" t="str">
        <f t="shared" si="2"/>
        <v>Лестница стеклопластиковая, ЛСП-4,1</v>
      </c>
      <c r="K53" s="27"/>
      <c r="L53" s="19" t="str">
        <f t="shared" si="3"/>
        <v>шт</v>
      </c>
      <c r="M53" s="23">
        <f t="shared" si="4"/>
        <v>5740.82</v>
      </c>
      <c r="N53" s="26"/>
      <c r="O53" s="19">
        <f t="shared" si="5"/>
        <v>1</v>
      </c>
      <c r="P53" s="21">
        <f t="shared" si="6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6.25" thickBot="1" x14ac:dyDescent="0.3">
      <c r="A54" s="6"/>
      <c r="B54" s="11">
        <v>4</v>
      </c>
      <c r="C54" s="28" t="s">
        <v>41</v>
      </c>
      <c r="D54" s="43" t="s">
        <v>19</v>
      </c>
      <c r="E54" s="31">
        <v>6574.15</v>
      </c>
      <c r="F54" s="29">
        <v>1</v>
      </c>
      <c r="G54" s="37">
        <f t="shared" si="16"/>
        <v>6574.15</v>
      </c>
      <c r="H54" s="1"/>
      <c r="I54" s="16">
        <v>4</v>
      </c>
      <c r="J54" s="18" t="str">
        <f t="shared" si="2"/>
        <v>Лестница стеклопластиковая ЛСП-3,3Т, ЛСП-3,3Т</v>
      </c>
      <c r="K54" s="27"/>
      <c r="L54" s="19" t="str">
        <f t="shared" si="3"/>
        <v>шт</v>
      </c>
      <c r="M54" s="23">
        <f t="shared" si="4"/>
        <v>6574.15</v>
      </c>
      <c r="N54" s="26"/>
      <c r="O54" s="19">
        <f t="shared" si="5"/>
        <v>1</v>
      </c>
      <c r="P54" s="21">
        <f t="shared" si="6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6.25" thickBot="1" x14ac:dyDescent="0.3">
      <c r="A55" s="6"/>
      <c r="B55" s="11">
        <v>5</v>
      </c>
      <c r="C55" s="28" t="s">
        <v>50</v>
      </c>
      <c r="D55" s="43" t="s">
        <v>19</v>
      </c>
      <c r="E55" s="31">
        <v>3187.33</v>
      </c>
      <c r="F55" s="29">
        <v>1</v>
      </c>
      <c r="G55" s="37">
        <f t="shared" si="16"/>
        <v>3187.33</v>
      </c>
      <c r="H55" s="1"/>
      <c r="I55" s="16">
        <v>5</v>
      </c>
      <c r="J55" s="18" t="str">
        <f t="shared" si="2"/>
        <v>Лестница стеклопластиковая приставная, ЛСП-2,0Т</v>
      </c>
      <c r="K55" s="27"/>
      <c r="L55" s="19" t="str">
        <f t="shared" si="3"/>
        <v>шт</v>
      </c>
      <c r="M55" s="23">
        <f t="shared" si="4"/>
        <v>3187.33</v>
      </c>
      <c r="N55" s="26"/>
      <c r="O55" s="19">
        <f t="shared" si="5"/>
        <v>1</v>
      </c>
      <c r="P55" s="21">
        <f t="shared" si="6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39" thickBot="1" x14ac:dyDescent="0.3">
      <c r="A56" s="6"/>
      <c r="B56" s="11">
        <v>6</v>
      </c>
      <c r="C56" s="28" t="s">
        <v>59</v>
      </c>
      <c r="D56" s="43" t="s">
        <v>19</v>
      </c>
      <c r="E56" s="31">
        <v>2442.27</v>
      </c>
      <c r="F56" s="29">
        <v>2</v>
      </c>
      <c r="G56" s="37">
        <f t="shared" si="16"/>
        <v>4884.54</v>
      </c>
      <c r="H56" s="1"/>
      <c r="I56" s="16">
        <v>6</v>
      </c>
      <c r="J56" s="18" t="str">
        <f t="shared" si="2"/>
        <v>Лестница стеклопластиковая приставная диэлектрическая, ЛСП-2,0</v>
      </c>
      <c r="K56" s="27"/>
      <c r="L56" s="19" t="str">
        <f t="shared" si="3"/>
        <v>шт</v>
      </c>
      <c r="M56" s="23">
        <f t="shared" si="4"/>
        <v>2442.27</v>
      </c>
      <c r="N56" s="26"/>
      <c r="O56" s="19">
        <f t="shared" si="5"/>
        <v>2</v>
      </c>
      <c r="P56" s="21">
        <f t="shared" si="6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9" thickBot="1" x14ac:dyDescent="0.3">
      <c r="A57" s="6"/>
      <c r="B57" s="11">
        <v>7</v>
      </c>
      <c r="C57" s="28" t="s">
        <v>60</v>
      </c>
      <c r="D57" s="43" t="s">
        <v>19</v>
      </c>
      <c r="E57" s="31">
        <v>10570.77</v>
      </c>
      <c r="F57" s="29">
        <v>1</v>
      </c>
      <c r="G57" s="37">
        <f t="shared" si="16"/>
        <v>10570.77</v>
      </c>
      <c r="H57" s="1"/>
      <c r="I57" s="16">
        <v>7</v>
      </c>
      <c r="J57" s="18" t="str">
        <f t="shared" si="2"/>
        <v>Лестница стеклопластиковая трансформируемая в стремянку, ЛСПТД-1,5</v>
      </c>
      <c r="K57" s="27"/>
      <c r="L57" s="19" t="str">
        <f t="shared" si="3"/>
        <v>шт</v>
      </c>
      <c r="M57" s="23">
        <f t="shared" si="4"/>
        <v>10570.77</v>
      </c>
      <c r="N57" s="26"/>
      <c r="O57" s="19">
        <f t="shared" si="5"/>
        <v>1</v>
      </c>
      <c r="P57" s="21">
        <f t="shared" si="6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thickBot="1" x14ac:dyDescent="0.3">
      <c r="A58" s="6"/>
      <c r="B58" s="89" t="s">
        <v>28</v>
      </c>
      <c r="C58" s="90"/>
      <c r="D58" s="90"/>
      <c r="E58" s="90"/>
      <c r="F58" s="91"/>
      <c r="G58" s="32">
        <f>SUM(G51:G57)</f>
        <v>43608.22</v>
      </c>
      <c r="H58" s="47"/>
      <c r="I58" s="92" t="s">
        <v>28</v>
      </c>
      <c r="J58" s="93"/>
      <c r="K58" s="93"/>
      <c r="L58" s="93"/>
      <c r="M58" s="93"/>
      <c r="N58" s="93"/>
      <c r="O58" s="94"/>
      <c r="P58" s="44">
        <f>SUM(P51:P57)</f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thickBot="1" x14ac:dyDescent="0.3">
      <c r="A59" s="6"/>
      <c r="B59" s="86" t="s">
        <v>29</v>
      </c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6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51.75" thickBot="1" x14ac:dyDescent="0.3">
      <c r="A60" s="6"/>
      <c r="B60" s="58">
        <v>1</v>
      </c>
      <c r="C60" s="28" t="s">
        <v>39</v>
      </c>
      <c r="D60" s="43" t="s">
        <v>19</v>
      </c>
      <c r="E60" s="30">
        <v>14098.38</v>
      </c>
      <c r="F60" s="29">
        <v>1</v>
      </c>
      <c r="G60" s="53">
        <f>F60*E60</f>
        <v>14098.38</v>
      </c>
      <c r="H60" s="50"/>
      <c r="I60" s="16">
        <v>1</v>
      </c>
      <c r="J60" s="55" t="str">
        <f t="shared" si="2"/>
        <v>Лестница стеклопластиковая диэлектрическая трансформируемая в стремянку, ЛСПТС-5-2</v>
      </c>
      <c r="K60" s="52"/>
      <c r="L60" s="56" t="str">
        <f t="shared" si="3"/>
        <v>шт</v>
      </c>
      <c r="M60" s="57">
        <f t="shared" si="4"/>
        <v>14098.38</v>
      </c>
      <c r="N60" s="52"/>
      <c r="O60" s="56">
        <f t="shared" si="5"/>
        <v>1</v>
      </c>
      <c r="P60" s="57">
        <f t="shared" si="6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39" thickBot="1" x14ac:dyDescent="0.3">
      <c r="A61" s="6"/>
      <c r="B61" s="58">
        <v>2</v>
      </c>
      <c r="C61" s="28" t="s">
        <v>61</v>
      </c>
      <c r="D61" s="43" t="s">
        <v>19</v>
      </c>
      <c r="E61" s="31">
        <v>5344.56</v>
      </c>
      <c r="F61" s="29">
        <v>3</v>
      </c>
      <c r="G61" s="53">
        <f t="shared" ref="G61:G63" si="17">F61*E61</f>
        <v>16033.68</v>
      </c>
      <c r="H61" s="50"/>
      <c r="I61" s="54">
        <v>2</v>
      </c>
      <c r="J61" s="55" t="str">
        <f t="shared" ref="J61:J63" si="18">C61</f>
        <v>Лестница стеклопластиковая приставная диэлектрическая, ЛСП-3,7</v>
      </c>
      <c r="K61" s="52"/>
      <c r="L61" s="56" t="str">
        <f t="shared" si="3"/>
        <v>шт</v>
      </c>
      <c r="M61" s="57">
        <f t="shared" si="4"/>
        <v>5344.56</v>
      </c>
      <c r="N61" s="52"/>
      <c r="O61" s="56">
        <f t="shared" si="5"/>
        <v>3</v>
      </c>
      <c r="P61" s="57">
        <f t="shared" si="6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9" thickBot="1" x14ac:dyDescent="0.3">
      <c r="A62" s="6"/>
      <c r="B62" s="58">
        <v>3</v>
      </c>
      <c r="C62" s="28" t="s">
        <v>54</v>
      </c>
      <c r="D62" s="43" t="s">
        <v>19</v>
      </c>
      <c r="E62" s="31">
        <v>5443.26</v>
      </c>
      <c r="F62" s="29">
        <v>1</v>
      </c>
      <c r="G62" s="53">
        <f>F62*E62</f>
        <v>5443.26</v>
      </c>
      <c r="H62" s="50"/>
      <c r="I62" s="16">
        <v>3</v>
      </c>
      <c r="J62" s="55" t="str">
        <f t="shared" si="18"/>
        <v>Стремянка стеклопластиковая диэлектрическая с симметричной опорой, ССС-2,2</v>
      </c>
      <c r="K62" s="52"/>
      <c r="L62" s="56" t="str">
        <f t="shared" si="3"/>
        <v>шт</v>
      </c>
      <c r="M62" s="57">
        <f t="shared" si="4"/>
        <v>5443.26</v>
      </c>
      <c r="N62" s="52"/>
      <c r="O62" s="56">
        <f t="shared" si="5"/>
        <v>1</v>
      </c>
      <c r="P62" s="57">
        <f t="shared" si="6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51.75" thickBot="1" x14ac:dyDescent="0.3">
      <c r="A63" s="6"/>
      <c r="B63" s="58">
        <v>4</v>
      </c>
      <c r="C63" s="28" t="s">
        <v>62</v>
      </c>
      <c r="D63" s="43" t="s">
        <v>19</v>
      </c>
      <c r="E63" s="31">
        <v>10486.07</v>
      </c>
      <c r="F63" s="29">
        <v>3</v>
      </c>
      <c r="G63" s="53">
        <f t="shared" si="17"/>
        <v>31458.21</v>
      </c>
      <c r="H63" s="50"/>
      <c r="I63" s="54">
        <v>4</v>
      </c>
      <c r="J63" s="55" t="str">
        <f t="shared" si="18"/>
        <v>Стремянка-подмость стеклопластиковая с симметричной опорой, ССС-0,9П-Ф40П</v>
      </c>
      <c r="K63" s="52"/>
      <c r="L63" s="56" t="str">
        <f t="shared" si="3"/>
        <v>шт</v>
      </c>
      <c r="M63" s="57">
        <f t="shared" si="4"/>
        <v>10486.07</v>
      </c>
      <c r="N63" s="52"/>
      <c r="O63" s="56">
        <f t="shared" si="5"/>
        <v>3</v>
      </c>
      <c r="P63" s="57">
        <f t="shared" si="6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5">
      <c r="A64" s="6"/>
      <c r="B64" s="97" t="s">
        <v>30</v>
      </c>
      <c r="C64" s="98"/>
      <c r="D64" s="98"/>
      <c r="E64" s="98"/>
      <c r="F64" s="99"/>
      <c r="G64" s="59">
        <f>SUM(G60:G63)</f>
        <v>67033.53</v>
      </c>
      <c r="H64" s="1"/>
      <c r="I64" s="100" t="s">
        <v>30</v>
      </c>
      <c r="J64" s="101"/>
      <c r="K64" s="101"/>
      <c r="L64" s="101"/>
      <c r="M64" s="101"/>
      <c r="N64" s="101"/>
      <c r="O64" s="102"/>
      <c r="P64" s="60">
        <f>SUM(P60:P63)</f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1" customHeight="1" thickBot="1" x14ac:dyDescent="0.3">
      <c r="A65" s="6"/>
      <c r="B65" s="67" t="s">
        <v>6</v>
      </c>
      <c r="C65" s="68"/>
      <c r="D65" s="68"/>
      <c r="E65" s="68"/>
      <c r="F65" s="69"/>
      <c r="G65" s="51">
        <f>G64+G58+G49+G42+G34+G23</f>
        <v>706334</v>
      </c>
      <c r="H65" s="1"/>
      <c r="I65" s="67" t="s">
        <v>6</v>
      </c>
      <c r="J65" s="68"/>
      <c r="K65" s="68"/>
      <c r="L65" s="68"/>
      <c r="M65" s="68"/>
      <c r="N65" s="68"/>
      <c r="O65" s="69"/>
      <c r="P65" s="51">
        <f>P64+P58+P49+P42+P34+P23</f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" customHeight="1" x14ac:dyDescent="0.25">
      <c r="A66" s="6"/>
      <c r="B66" s="78" t="s">
        <v>16</v>
      </c>
      <c r="C66" s="79"/>
      <c r="D66" s="79"/>
      <c r="E66" s="79"/>
      <c r="F66" s="24">
        <v>0.2</v>
      </c>
      <c r="G66" s="14">
        <f>G65*F66</f>
        <v>141266.80000000002</v>
      </c>
      <c r="H66" s="1"/>
      <c r="I66" s="78" t="s">
        <v>16</v>
      </c>
      <c r="J66" s="79"/>
      <c r="K66" s="79"/>
      <c r="L66" s="79"/>
      <c r="M66" s="79"/>
      <c r="N66" s="79"/>
      <c r="O66" s="24">
        <v>0.2</v>
      </c>
      <c r="P66" s="14">
        <f>P65*O66</f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thickBot="1" x14ac:dyDescent="0.3">
      <c r="A67" s="6"/>
      <c r="B67" s="70" t="s">
        <v>7</v>
      </c>
      <c r="C67" s="71"/>
      <c r="D67" s="71"/>
      <c r="E67" s="71"/>
      <c r="F67" s="72"/>
      <c r="G67" s="15">
        <f>G65+G66</f>
        <v>847600.8</v>
      </c>
      <c r="H67" s="1"/>
      <c r="I67" s="70" t="s">
        <v>7</v>
      </c>
      <c r="J67" s="71"/>
      <c r="K67" s="71"/>
      <c r="L67" s="71"/>
      <c r="M67" s="71"/>
      <c r="N67" s="71"/>
      <c r="O67" s="72"/>
      <c r="P67" s="15">
        <f>P65+P66</f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3.75" customHeight="1" x14ac:dyDescent="0.25">
      <c r="B68" s="1"/>
      <c r="C68" s="1"/>
      <c r="D68" s="1"/>
      <c r="E68" s="1"/>
      <c r="F68" s="2"/>
      <c r="G68" s="2"/>
      <c r="H68" s="2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6" ht="151.5" customHeight="1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1"/>
    </row>
    <row r="70" spans="1:26" x14ac:dyDescent="0.25">
      <c r="Z70" s="1"/>
    </row>
  </sheetData>
  <mergeCells count="30">
    <mergeCell ref="I64:O64"/>
    <mergeCell ref="I7:P7"/>
    <mergeCell ref="I65:O65"/>
    <mergeCell ref="B9:P9"/>
    <mergeCell ref="B23:F23"/>
    <mergeCell ref="I23:O23"/>
    <mergeCell ref="B24:P24"/>
    <mergeCell ref="B34:F34"/>
    <mergeCell ref="I34:O34"/>
    <mergeCell ref="B35:P35"/>
    <mergeCell ref="B36:P36"/>
    <mergeCell ref="B42:F42"/>
    <mergeCell ref="I42:O42"/>
    <mergeCell ref="B43:P43"/>
    <mergeCell ref="B1:P1"/>
    <mergeCell ref="B3:E3"/>
    <mergeCell ref="B65:F65"/>
    <mergeCell ref="B67:F67"/>
    <mergeCell ref="B4:G4"/>
    <mergeCell ref="B7:G7"/>
    <mergeCell ref="I67:O67"/>
    <mergeCell ref="B66:E66"/>
    <mergeCell ref="I66:N66"/>
    <mergeCell ref="B49:F49"/>
    <mergeCell ref="I49:O49"/>
    <mergeCell ref="B50:P50"/>
    <mergeCell ref="B58:F58"/>
    <mergeCell ref="I58:O58"/>
    <mergeCell ref="B59:P59"/>
    <mergeCell ref="B64:F64"/>
  </mergeCells>
  <pageMargins left="0.7" right="0.7" top="0.75" bottom="0.75" header="0.3" footer="0.3"/>
  <pageSetup paperSize="9" orientation="portrait" r:id="rId1"/>
  <ignoredErrors>
    <ignoredError sqref="L10:L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Верютин Владимир Андреевич</cp:lastModifiedBy>
  <dcterms:created xsi:type="dcterms:W3CDTF">2018-05-22T01:14:50Z</dcterms:created>
  <dcterms:modified xsi:type="dcterms:W3CDTF">2018-12-25T06:56:54Z</dcterms:modified>
</cp:coreProperties>
</file>