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4505" yWindow="45" windowWidth="14310" windowHeight="12195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6" i="1" l="1"/>
  <c r="F35" i="1"/>
  <c r="F34" i="1"/>
  <c r="F33" i="1"/>
  <c r="F32" i="1"/>
  <c r="F31" i="1"/>
  <c r="F30" i="1"/>
  <c r="F29" i="1"/>
  <c r="F28" i="1"/>
  <c r="F27" i="1"/>
  <c r="F24" i="1"/>
  <c r="F23" i="1"/>
  <c r="F22" i="1"/>
  <c r="F21" i="1"/>
  <c r="F20" i="1"/>
  <c r="F19" i="1"/>
  <c r="F16" i="1"/>
  <c r="F15" i="1"/>
  <c r="F14" i="1"/>
  <c r="F13" i="1"/>
  <c r="F12" i="1"/>
  <c r="F11" i="1"/>
  <c r="F10" i="1"/>
  <c r="F9" i="1"/>
  <c r="L28" i="1" l="1"/>
  <c r="L29" i="1"/>
  <c r="L30" i="1"/>
  <c r="L31" i="1"/>
  <c r="L32" i="1"/>
  <c r="L33" i="1"/>
  <c r="L34" i="1"/>
  <c r="L35" i="1"/>
  <c r="L36" i="1"/>
  <c r="L27" i="1"/>
  <c r="L20" i="1"/>
  <c r="L21" i="1"/>
  <c r="L22" i="1"/>
  <c r="L23" i="1"/>
  <c r="L24" i="1"/>
  <c r="L19" i="1"/>
  <c r="L10" i="1"/>
  <c r="L11" i="1"/>
  <c r="L12" i="1"/>
  <c r="L13" i="1"/>
  <c r="L14" i="1"/>
  <c r="L15" i="1"/>
  <c r="L16" i="1"/>
  <c r="L9" i="1"/>
  <c r="O29" i="1" l="1"/>
  <c r="O31" i="1"/>
  <c r="F25" i="1"/>
  <c r="H9" i="1"/>
  <c r="I9" i="1"/>
  <c r="K9" i="1"/>
  <c r="N9" i="1"/>
  <c r="O9" i="1" s="1"/>
  <c r="H10" i="1"/>
  <c r="I10" i="1"/>
  <c r="K10" i="1"/>
  <c r="N10" i="1"/>
  <c r="O10" i="1" s="1"/>
  <c r="H11" i="1"/>
  <c r="I11" i="1"/>
  <c r="K11" i="1"/>
  <c r="N11" i="1"/>
  <c r="O11" i="1" s="1"/>
  <c r="H12" i="1"/>
  <c r="I12" i="1"/>
  <c r="K12" i="1"/>
  <c r="N12" i="1"/>
  <c r="O12" i="1" s="1"/>
  <c r="N36" i="1" l="1"/>
  <c r="O36" i="1" s="1"/>
  <c r="K36" i="1"/>
  <c r="N35" i="1"/>
  <c r="O35" i="1" s="1"/>
  <c r="K35" i="1"/>
  <c r="N34" i="1"/>
  <c r="O34" i="1" s="1"/>
  <c r="K34" i="1"/>
  <c r="N33" i="1"/>
  <c r="O33" i="1" s="1"/>
  <c r="K33" i="1"/>
  <c r="N32" i="1"/>
  <c r="O32" i="1" s="1"/>
  <c r="K32" i="1"/>
  <c r="N30" i="1"/>
  <c r="O30" i="1" s="1"/>
  <c r="K30" i="1"/>
  <c r="N28" i="1"/>
  <c r="O28" i="1" s="1"/>
  <c r="K28" i="1"/>
  <c r="N27" i="1"/>
  <c r="O27" i="1" s="1"/>
  <c r="K27" i="1"/>
  <c r="N24" i="1"/>
  <c r="O24" i="1" s="1"/>
  <c r="K24" i="1"/>
  <c r="N23" i="1"/>
  <c r="O23" i="1" s="1"/>
  <c r="K23" i="1"/>
  <c r="N22" i="1"/>
  <c r="O22" i="1" s="1"/>
  <c r="K22" i="1"/>
  <c r="N21" i="1"/>
  <c r="O21" i="1" s="1"/>
  <c r="K21" i="1"/>
  <c r="N20" i="1"/>
  <c r="O20" i="1" s="1"/>
  <c r="K20" i="1"/>
  <c r="N19" i="1"/>
  <c r="O19" i="1" s="1"/>
  <c r="K19" i="1"/>
  <c r="F37" i="1" l="1"/>
  <c r="H13" i="1"/>
  <c r="H14" i="1"/>
  <c r="H15" i="1"/>
  <c r="H16" i="1"/>
  <c r="N13" i="1"/>
  <c r="O13" i="1" s="1"/>
  <c r="N14" i="1"/>
  <c r="O14" i="1" s="1"/>
  <c r="N15" i="1"/>
  <c r="O15" i="1" s="1"/>
  <c r="N16" i="1"/>
  <c r="O16" i="1" s="1"/>
  <c r="K13" i="1"/>
  <c r="K14" i="1"/>
  <c r="K15" i="1"/>
  <c r="K16" i="1"/>
  <c r="I13" i="1"/>
  <c r="I14" i="1"/>
  <c r="I15" i="1"/>
  <c r="I16" i="1"/>
  <c r="F17" i="1" l="1"/>
  <c r="F38" i="1" s="1"/>
  <c r="O38" i="1"/>
  <c r="F39" i="1" l="1"/>
  <c r="F40" i="1" s="1"/>
  <c r="O39" i="1"/>
  <c r="O40" i="1" s="1"/>
</calcChain>
</file>

<file path=xl/sharedStrings.xml><?xml version="1.0" encoding="utf-8"?>
<sst xmlns="http://schemas.openxmlformats.org/spreadsheetml/2006/main" count="96" uniqueCount="38">
  <si>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</si>
  <si>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</si>
  <si>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</si>
  <si>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</si>
  <si>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</si>
  <si>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</si>
  <si>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</si>
  <si>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</si>
  <si>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</si>
  <si>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</si>
  <si>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</si>
  <si>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</si>
  <si>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</si>
  <si>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</si>
  <si>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</si>
  <si>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</si>
  <si>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</si>
  <si>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 xml:space="preserve">Итого по филиалу "АЭС"  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</si>
  <si>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</si>
  <si>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>шт</t>
  </si>
  <si>
    <t>Итого по филиалу "ПЭС"</t>
  </si>
  <si>
    <t xml:space="preserve">Итого по филиалу "ХЭС" СП "СЭС" </t>
  </si>
  <si>
    <t>1.1. Филиал АО "ДРСК"  "Амурские электрические сети"</t>
  </si>
  <si>
    <t>4.1. Филиал АО "ДРСК" "Хабаровские электрические сети" СП "СЭС"</t>
  </si>
  <si>
    <t xml:space="preserve">  Крем гидрофильного действия     Увлажняющую кожу 100 мл</t>
  </si>
  <si>
    <t>Крем востанавливающий 100 мг</t>
  </si>
  <si>
    <t>Крем гидрофобного действия</t>
  </si>
  <si>
    <t>Крем для защиты кожи при негативных влияниях окружающей среды От раздрожений и повреждений 100 мл</t>
  </si>
  <si>
    <t>Крем защитный от низких температур и ветра</t>
  </si>
  <si>
    <t>Крем комбинированного дейсвия 100 мл</t>
  </si>
  <si>
    <t>Крем очищающий  100 мл</t>
  </si>
  <si>
    <t>Крем регенирующий 100 мл</t>
  </si>
  <si>
    <t>Гель очищающий 100 мг</t>
  </si>
  <si>
    <t>Крем очищающий</t>
  </si>
  <si>
    <t>Пасты очищающие 100 мл</t>
  </si>
  <si>
    <t>Эмкльсии восстанавливвающие 100 мл</t>
  </si>
  <si>
    <t>Приложение к Документации о закупке – СИЗ Крема</t>
  </si>
  <si>
    <t xml:space="preserve">2.1. Филиал  АО "ДРСК" "Приморские электрические сети"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</si>
</sst>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2060"/>
      </left>
      <right style="thin">
        <color rgb="FF000000"/>
      </right>
      <top style="thin">
        <color rgb="FF00206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thin">
        <color indexed="64"/>
      </left>
      <right style="thin">
        <color rgb="FF002060"/>
      </right>
      <top style="medium">
        <color rgb="FF002060"/>
      </top>
      <bottom/>
      <diagonal/>
    </border>
    <border>
      <left/>
      <right style="medium">
        <color rgb="FF002060"/>
      </right>
      <top/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4" fontId="1" fillId="4" borderId="16" xfId="0" applyNumberFormat="1" applyFont="1" applyFill="1" applyBorder="1" applyAlignment="1">
      <alignment horizontal="center" vertical="center" wrapText="1"/>
    </xf>
    <xf numFmtId="4" fontId="2" fillId="4" borderId="24" xfId="0" applyNumberFormat="1" applyFont="1" applyFill="1" applyBorder="1" applyAlignment="1">
      <alignment horizontal="center" vertical="top" wrapText="1"/>
    </xf>
    <xf numFmtId="4" fontId="2" fillId="4" borderId="23" xfId="0" applyNumberFormat="1" applyFont="1" applyFill="1" applyBorder="1" applyAlignment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9" fontId="8" fillId="2" borderId="25" xfId="0" applyNumberFormat="1" applyFont="1" applyFill="1" applyBorder="1" applyAlignment="1" applyProtection="1">
      <alignment horizontal="center" vertical="top" wrapText="1"/>
    </xf>
    <xf numFmtId="0" fontId="12" fillId="6" borderId="0" xfId="0" applyFont="1" applyFill="1"/>
    <xf numFmtId="0" fontId="12" fillId="0" borderId="0" xfId="0" applyFont="1"/>
    <xf numFmtId="0" fontId="4" fillId="0" borderId="7" xfId="0" applyFont="1" applyBorder="1" applyAlignment="1">
      <alignment horizontal="center" vertical="top"/>
    </xf>
    <xf numFmtId="0" fontId="13" fillId="0" borderId="30" xfId="0" applyNumberFormat="1" applyFont="1" applyBorder="1" applyAlignment="1">
      <alignment horizontal="left" vertical="center" wrapText="1"/>
    </xf>
    <xf numFmtId="0" fontId="12" fillId="0" borderId="30" xfId="0" applyNumberFormat="1" applyFont="1" applyBorder="1" applyAlignment="1">
      <alignment vertical="center" wrapText="1"/>
    </xf>
    <xf numFmtId="0" fontId="14" fillId="0" borderId="30" xfId="0" applyNumberFormat="1" applyFont="1" applyBorder="1" applyAlignment="1">
      <alignment horizontal="right" vertical="center" wrapText="1"/>
    </xf>
    <xf numFmtId="0" fontId="4" fillId="0" borderId="27" xfId="0" applyFont="1" applyBorder="1" applyAlignment="1">
      <alignment horizontal="center" vertical="top"/>
    </xf>
    <xf numFmtId="4" fontId="13" fillId="0" borderId="30" xfId="0" applyNumberFormat="1" applyFont="1" applyFill="1" applyBorder="1" applyAlignment="1">
      <alignment horizontal="center" vertical="center" wrapText="1"/>
    </xf>
    <xf numFmtId="2" fontId="14" fillId="0" borderId="30" xfId="0" applyNumberFormat="1" applyFont="1" applyFill="1" applyBorder="1" applyAlignment="1">
      <alignment horizontal="center" vertical="center" wrapText="1"/>
    </xf>
    <xf numFmtId="0" fontId="12" fillId="0" borderId="30" xfId="0" applyFont="1" applyFill="1" applyBorder="1"/>
    <xf numFmtId="0" fontId="13" fillId="0" borderId="30" xfId="0" applyNumberFormat="1" applyFont="1" applyBorder="1" applyAlignment="1">
      <alignment vertical="center" wrapText="1"/>
    </xf>
    <xf numFmtId="4" fontId="13" fillId="0" borderId="30" xfId="0" applyNumberFormat="1" applyFont="1" applyBorder="1" applyAlignment="1">
      <alignment vertical="center" wrapText="1"/>
    </xf>
    <xf numFmtId="0" fontId="16" fillId="0" borderId="35" xfId="0" applyFont="1" applyBorder="1" applyAlignment="1">
      <alignment horizontal="left" vertical="top" wrapText="1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0" xfId="0" applyNumberFormat="1" applyFont="1" applyBorder="1" applyAlignment="1">
      <alignment vertical="top" wrapText="1"/>
    </xf>
    <xf numFmtId="4" fontId="15" fillId="0" borderId="30" xfId="0" applyNumberFormat="1" applyFont="1" applyFill="1" applyBorder="1" applyAlignment="1">
      <alignment horizontal="center" vertical="top" wrapText="1"/>
    </xf>
    <xf numFmtId="0" fontId="16" fillId="0" borderId="30" xfId="0" applyNumberFormat="1" applyFont="1" applyBorder="1" applyAlignment="1">
      <alignment horizontal="right" vertical="top" wrapText="1"/>
    </xf>
    <xf numFmtId="2" fontId="16" fillId="0" borderId="30" xfId="0" applyNumberFormat="1" applyFont="1" applyFill="1" applyBorder="1" applyAlignment="1">
      <alignment horizontal="center" vertical="top" wrapText="1"/>
    </xf>
    <xf numFmtId="0" fontId="16" fillId="0" borderId="30" xfId="0" applyFont="1" applyFill="1" applyBorder="1" applyAlignment="1">
      <alignment vertical="top"/>
    </xf>
    <xf numFmtId="0" fontId="16" fillId="0" borderId="0" xfId="0" applyFont="1"/>
    <xf numFmtId="0" fontId="17" fillId="0" borderId="7" xfId="0" applyFont="1" applyBorder="1" applyAlignment="1">
      <alignment horizontal="center" vertical="top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0" fontId="17" fillId="0" borderId="0" xfId="0" applyFont="1" applyBorder="1" applyAlignment="1">
      <alignment horizontal="center" vertical="top" wrapText="1"/>
    </xf>
    <xf numFmtId="0" fontId="17" fillId="5" borderId="7" xfId="0" applyFont="1" applyFill="1" applyBorder="1" applyAlignment="1">
      <alignment horizontal="center" vertical="top"/>
    </xf>
    <xf numFmtId="49" fontId="17" fillId="5" borderId="14" xfId="0" applyNumberFormat="1" applyFont="1" applyFill="1" applyBorder="1" applyAlignment="1">
      <alignment horizontal="left" vertical="top" wrapText="1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7" fillId="5" borderId="8" xfId="0" applyNumberFormat="1" applyFont="1" applyFill="1" applyBorder="1" applyAlignment="1">
      <alignment horizontal="center" vertical="top" wrapText="1"/>
    </xf>
    <xf numFmtId="4" fontId="17" fillId="5" borderId="8" xfId="0" applyNumberFormat="1" applyFont="1" applyFill="1" applyBorder="1" applyAlignment="1">
      <alignment horizontal="center" vertical="top" wrapText="1"/>
    </xf>
    <xf numFmtId="4" fontId="17" fillId="5" borderId="9" xfId="0" applyNumberFormat="1" applyFont="1" applyFill="1" applyBorder="1" applyAlignment="1">
      <alignment horizontal="center" vertical="top" wrapText="1"/>
    </xf>
    <xf numFmtId="0" fontId="17" fillId="0" borderId="0" xfId="0" applyFont="1"/>
    <xf numFmtId="0" fontId="17" fillId="0" borderId="38" xfId="0" applyFont="1" applyBorder="1" applyAlignment="1">
      <alignment horizontal="center" vertical="top"/>
    </xf>
    <xf numFmtId="0" fontId="16" fillId="0" borderId="30" xfId="0" applyNumberFormat="1" applyFont="1" applyBorder="1" applyAlignment="1">
      <alignment horizontal="left" vertical="top" wrapText="1"/>
    </xf>
    <xf numFmtId="49" fontId="17" fillId="7" borderId="14" xfId="0" applyNumberFormat="1" applyFont="1" applyFill="1" applyBorder="1" applyAlignment="1">
      <alignment horizontal="left" vertical="top" wrapText="1"/>
    </xf>
    <xf numFmtId="4" fontId="18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18" fillId="2" borderId="28" xfId="0" applyNumberFormat="1" applyFont="1" applyFill="1" applyBorder="1" applyAlignment="1" applyProtection="1">
      <alignment horizontal="left" vertical="top" wrapText="1"/>
      <protection locked="0"/>
    </xf>
    <xf numFmtId="4" fontId="17" fillId="5" borderId="29" xfId="0" applyNumberFormat="1" applyFont="1" applyFill="1" applyBorder="1" applyAlignment="1">
      <alignment horizontal="center" vertical="top" wrapText="1"/>
    </xf>
    <xf numFmtId="0" fontId="16" fillId="7" borderId="30" xfId="0" applyNumberFormat="1" applyFont="1" applyFill="1" applyBorder="1" applyAlignment="1">
      <alignment horizontal="left" vertical="top" wrapText="1"/>
    </xf>
    <xf numFmtId="0" fontId="14" fillId="0" borderId="30" xfId="0" applyNumberFormat="1" applyFont="1" applyBorder="1" applyAlignment="1">
      <alignment horizontal="left" vertical="top" wrapText="1" indent="2"/>
    </xf>
    <xf numFmtId="1" fontId="14" fillId="0" borderId="36" xfId="0" applyNumberFormat="1" applyFont="1" applyBorder="1" applyAlignment="1">
      <alignment horizontal="center" vertical="top"/>
    </xf>
    <xf numFmtId="0" fontId="14" fillId="0" borderId="39" xfId="0" applyNumberFormat="1" applyFont="1" applyBorder="1" applyAlignment="1">
      <alignment horizontal="left" vertical="top"/>
    </xf>
    <xf numFmtId="1" fontId="14" fillId="0" borderId="39" xfId="0" applyNumberFormat="1" applyFont="1" applyBorder="1" applyAlignment="1">
      <alignment horizontal="center" vertical="top"/>
    </xf>
    <xf numFmtId="1" fontId="14" fillId="0" borderId="31" xfId="0" applyNumberFormat="1" applyFont="1" applyBorder="1" applyAlignment="1">
      <alignment horizontal="center" vertical="top"/>
    </xf>
    <xf numFmtId="0" fontId="0" fillId="0" borderId="0" xfId="0" applyBorder="1"/>
    <xf numFmtId="9" fontId="8" fillId="2" borderId="41" xfId="0" applyNumberFormat="1" applyFont="1" applyFill="1" applyBorder="1" applyAlignment="1" applyProtection="1">
      <alignment horizontal="center" vertical="top" wrapText="1"/>
    </xf>
    <xf numFmtId="4" fontId="2" fillId="4" borderId="42" xfId="0" applyNumberFormat="1" applyFont="1" applyFill="1" applyBorder="1" applyAlignment="1">
      <alignment horizontal="center" vertical="top" wrapText="1"/>
    </xf>
    <xf numFmtId="4" fontId="2" fillId="4" borderId="30" xfId="0" applyNumberFormat="1" applyFont="1" applyFill="1" applyBorder="1" applyAlignment="1">
      <alignment horizontal="center" vertical="top" wrapText="1"/>
    </xf>
    <xf numFmtId="4" fontId="17" fillId="5" borderId="30" xfId="0" applyNumberFormat="1" applyFont="1" applyFill="1" applyBorder="1" applyAlignment="1">
      <alignment horizontal="center" vertical="top" wrapText="1"/>
    </xf>
    <xf numFmtId="3" fontId="17" fillId="5" borderId="43" xfId="0" applyNumberFormat="1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2" fontId="14" fillId="2" borderId="0" xfId="0" applyNumberFormat="1" applyFont="1" applyFill="1" applyBorder="1" applyAlignment="1">
      <alignment horizontal="center" vertical="center" wrapText="1"/>
    </xf>
    <xf numFmtId="0" fontId="12" fillId="2" borderId="0" xfId="0" applyFont="1" applyFill="1"/>
    <xf numFmtId="0" fontId="12" fillId="0" borderId="31" xfId="0" applyFont="1" applyFill="1" applyBorder="1"/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4" fontId="9" fillId="4" borderId="10" xfId="0" applyNumberFormat="1" applyFont="1" applyFill="1" applyBorder="1" applyAlignment="1" applyProtection="1">
      <alignment horizontal="right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0" fontId="7" fillId="2" borderId="0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 wrapText="1"/>
    </xf>
    <xf numFmtId="4" fontId="8" fillId="4" borderId="30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15" xfId="0" applyNumberFormat="1" applyFont="1" applyFill="1" applyBorder="1" applyAlignment="1" applyProtection="1">
      <alignment horizontal="right" vertical="top" wrapText="1"/>
    </xf>
    <xf numFmtId="4" fontId="8" fillId="4" borderId="40" xfId="0" applyNumberFormat="1" applyFont="1" applyFill="1" applyBorder="1" applyAlignment="1" applyProtection="1">
      <alignment horizontal="right" vertical="top" wrapText="1"/>
    </xf>
    <xf numFmtId="4" fontId="8" fillId="4" borderId="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19" xfId="0" applyNumberFormat="1" applyFont="1" applyFill="1" applyBorder="1" applyAlignment="1" applyProtection="1">
      <alignment horizontal="right" vertical="top" wrapText="1"/>
    </xf>
    <xf numFmtId="0" fontId="11" fillId="6" borderId="26" xfId="0" applyNumberFormat="1" applyFont="1" applyFill="1" applyBorder="1" applyAlignment="1">
      <alignment horizontal="center" vertical="center" wrapText="1"/>
    </xf>
    <xf numFmtId="0" fontId="11" fillId="6" borderId="32" xfId="0" applyNumberFormat="1" applyFont="1" applyFill="1" applyBorder="1" applyAlignment="1">
      <alignment horizontal="center" vertical="top" wrapText="1"/>
    </xf>
    <xf numFmtId="0" fontId="11" fillId="6" borderId="33" xfId="0" applyNumberFormat="1" applyFont="1" applyFill="1" applyBorder="1" applyAlignment="1">
      <alignment horizontal="center" vertical="top" wrapText="1"/>
    </xf>
    <xf numFmtId="0" fontId="11" fillId="6" borderId="37" xfId="0" applyNumberFormat="1" applyFont="1" applyFill="1" applyBorder="1" applyAlignment="1">
      <alignment horizontal="center" vertical="center" wrapText="1"/>
    </xf>
    <xf numFmtId="0" fontId="11" fillId="6" borderId="32" xfId="0" applyNumberFormat="1" applyFont="1" applyFill="1" applyBorder="1" applyAlignment="1">
      <alignment horizontal="center" vertical="center" wrapText="1"/>
    </xf>
    <xf numFmtId="0" fontId="11" fillId="6" borderId="44" xfId="0" applyNumberFormat="1" applyFont="1" applyFill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center" vertical="top" wrapText="1"/>
    </xf>
    <xf numFmtId="0" fontId="19" fillId="0" borderId="33" xfId="0" applyFont="1" applyBorder="1" applyAlignment="1">
      <alignment horizontal="center" vertical="top" wrapText="1"/>
    </xf>
    <xf numFmtId="0" fontId="13" fillId="0" borderId="30" xfId="0" applyNumberFormat="1" applyFont="1" applyBorder="1" applyAlignment="1">
      <alignment horizontal="left" vertical="center" wrapText="1"/>
    </xf>
    <xf numFmtId="0" fontId="0" fillId="0" borderId="30" xfId="0" applyBorder="1" applyAlignment="1">
      <alignment horizontal="left" vertical="center" wrapText="1"/>
    </xf>
    <xf numFmtId="0" fontId="15" fillId="0" borderId="32" xfId="0" applyNumberFormat="1" applyFont="1" applyBorder="1" applyAlignment="1">
      <alignment horizontal="left" vertical="center" wrapText="1"/>
    </xf>
    <xf numFmtId="0" fontId="0" fillId="0" borderId="33" xfId="0" applyFont="1" applyBorder="1" applyAlignment="1">
      <alignment horizontal="left" vertical="center" wrapText="1"/>
    </xf>
    <xf numFmtId="4" fontId="8" fillId="5" borderId="45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tabSelected="1" view="pageBreakPreview" zoomScaleNormal="100" zoomScaleSheetLayoutView="100" workbookViewId="0">
      <selection activeCell="F36" sqref="F36"/>
    </sheetView>
  </sheetViews>
  <sheetFormatPr defaultRowHeight="15" x14ac:dyDescent="0.25"/>
  <cols>
    <col min="1" max="1" width="6.42578125" customWidth="1"/>
    <col min="2" max="2" width="31.85546875" customWidth="1"/>
    <col min="3" max="3" width="5.42578125" customWidth="1"/>
    <col min="4" max="4" width="11.42578125" customWidth="1"/>
    <col min="5" max="5" width="12.85546875" customWidth="1"/>
    <col min="6" max="6" width="14" customWidth="1"/>
    <col min="7" max="7" width="4.7109375" customWidth="1"/>
    <col min="9" max="9" width="27.140625" customWidth="1"/>
    <col min="10" max="10" width="21.28515625" customWidth="1"/>
    <col min="11" max="11" width="7.28515625" customWidth="1"/>
    <col min="12" max="12" width="12.140625" customWidth="1"/>
    <col min="13" max="13" width="13.85546875" customWidth="1"/>
    <col min="14" max="14" width="5.85546875" customWidth="1"/>
    <col min="15" max="15" width="17.28515625" customWidth="1"/>
  </cols>
  <sheetData>
    <row r="1" spans="1:25" ht="34.5" customHeight="1" x14ac:dyDescent="0.25">
      <c r="A1" s="74" t="s">
        <v>36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3"/>
      <c r="Q1" s="3"/>
      <c r="R1" s="3"/>
      <c r="S1" s="3"/>
      <c r="T1" s="3"/>
      <c r="U1" s="3"/>
      <c r="V1" s="3"/>
      <c r="W1" s="3"/>
      <c r="X1" s="3"/>
      <c r="Y1" s="3"/>
    </row>
    <row r="2" spans="1:25" ht="15.75" thickBo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30" customHeight="1" thickBot="1" x14ac:dyDescent="0.3">
      <c r="A3" s="67" t="s">
        <v>18</v>
      </c>
      <c r="B3" s="68"/>
      <c r="C3" s="68"/>
      <c r="D3" s="75"/>
      <c r="E3" s="12">
        <v>1204191.44</v>
      </c>
      <c r="F3" s="13" t="s">
        <v>2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14.25" customHeight="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ht="15.75" thickBot="1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32.25" customHeight="1" thickBot="1" x14ac:dyDescent="0.3">
      <c r="A6" s="77" t="s">
        <v>11</v>
      </c>
      <c r="B6" s="75"/>
      <c r="C6" s="78"/>
      <c r="D6" s="78"/>
      <c r="E6" s="79"/>
      <c r="F6" s="80"/>
      <c r="G6" s="4"/>
      <c r="H6" s="67" t="s">
        <v>3</v>
      </c>
      <c r="I6" s="68"/>
      <c r="J6" s="68"/>
      <c r="K6" s="68"/>
      <c r="L6" s="68"/>
      <c r="M6" s="68"/>
      <c r="N6" s="68"/>
      <c r="O6" s="69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14.75" x14ac:dyDescent="0.25">
      <c r="A7" s="5" t="s">
        <v>4</v>
      </c>
      <c r="B7" s="6" t="s">
        <v>0</v>
      </c>
      <c r="C7" s="6" t="s">
        <v>8</v>
      </c>
      <c r="D7" s="7" t="s">
        <v>9</v>
      </c>
      <c r="E7" s="7" t="s">
        <v>5</v>
      </c>
      <c r="F7" s="8" t="s">
        <v>10</v>
      </c>
      <c r="G7" s="1"/>
      <c r="H7" s="5" t="s">
        <v>4</v>
      </c>
      <c r="I7" s="6" t="s">
        <v>1</v>
      </c>
      <c r="J7" s="7" t="s">
        <v>13</v>
      </c>
      <c r="K7" s="6" t="s">
        <v>8</v>
      </c>
      <c r="L7" s="7" t="s">
        <v>9</v>
      </c>
      <c r="M7" s="7" t="s">
        <v>14</v>
      </c>
      <c r="N7" s="7" t="s">
        <v>5</v>
      </c>
      <c r="O7" s="8" t="s">
        <v>15</v>
      </c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s="15" customFormat="1" ht="17.25" customHeight="1" x14ac:dyDescent="0.25">
      <c r="A8" s="88" t="s">
        <v>22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P8" s="65"/>
      <c r="Q8" s="65"/>
      <c r="R8" s="65"/>
      <c r="S8" s="65"/>
      <c r="T8" s="65"/>
      <c r="U8" s="65"/>
      <c r="V8" s="65"/>
      <c r="W8" s="65"/>
    </row>
    <row r="9" spans="1:25" s="44" customFormat="1" ht="33.75" customHeight="1" x14ac:dyDescent="0.25">
      <c r="A9" s="35">
        <v>1</v>
      </c>
      <c r="B9" s="52" t="s">
        <v>24</v>
      </c>
      <c r="C9" s="54" t="s">
        <v>19</v>
      </c>
      <c r="D9" s="36">
        <v>23.73</v>
      </c>
      <c r="E9" s="53">
        <v>1239</v>
      </c>
      <c r="F9" s="100">
        <f>D9*E9</f>
        <v>29401.47</v>
      </c>
      <c r="G9" s="37"/>
      <c r="H9" s="38">
        <f>A9</f>
        <v>1</v>
      </c>
      <c r="I9" s="39" t="str">
        <f>B9</f>
        <v xml:space="preserve">  Крем гидрофильного действия     Увлажняющую кожу 100 мл</v>
      </c>
      <c r="J9" s="40"/>
      <c r="K9" s="41" t="str">
        <f>C9</f>
        <v>шт</v>
      </c>
      <c r="L9" s="42">
        <f>D9</f>
        <v>23.73</v>
      </c>
      <c r="M9" s="36"/>
      <c r="N9" s="41">
        <f>E9</f>
        <v>1239</v>
      </c>
      <c r="O9" s="43">
        <f>M9*N9</f>
        <v>0</v>
      </c>
      <c r="P9" s="37"/>
      <c r="Q9" s="37"/>
      <c r="R9" s="37"/>
      <c r="S9" s="37"/>
      <c r="T9" s="37"/>
      <c r="U9" s="37"/>
      <c r="V9" s="37"/>
      <c r="W9" s="37"/>
      <c r="X9" s="37"/>
      <c r="Y9" s="37"/>
    </row>
    <row r="10" spans="1:25" s="44" customFormat="1" ht="30" customHeight="1" x14ac:dyDescent="0.25">
      <c r="A10" s="35">
        <v>2</v>
      </c>
      <c r="B10" s="52" t="s">
        <v>25</v>
      </c>
      <c r="C10" s="54" t="s">
        <v>19</v>
      </c>
      <c r="D10" s="36">
        <v>23.78</v>
      </c>
      <c r="E10" s="53">
        <v>1900</v>
      </c>
      <c r="F10" s="100">
        <f>D10*E10</f>
        <v>45182</v>
      </c>
      <c r="G10" s="37"/>
      <c r="H10" s="38">
        <f t="shared" ref="H10:H16" si="0">A10</f>
        <v>2</v>
      </c>
      <c r="I10" s="39" t="str">
        <f t="shared" ref="I10:I16" si="1">B10</f>
        <v>Крем востанавливающий 100 мг</v>
      </c>
      <c r="J10" s="40"/>
      <c r="K10" s="41" t="str">
        <f t="shared" ref="K10:K16" si="2">C10</f>
        <v>шт</v>
      </c>
      <c r="L10" s="42">
        <f t="shared" ref="L10:L16" si="3">D10</f>
        <v>23.78</v>
      </c>
      <c r="M10" s="36"/>
      <c r="N10" s="41">
        <f t="shared" ref="N10:N16" si="4">E10</f>
        <v>1900</v>
      </c>
      <c r="O10" s="43">
        <f t="shared" ref="O10:O16" si="5">M10*N10</f>
        <v>0</v>
      </c>
      <c r="P10" s="37"/>
      <c r="Q10" s="37"/>
      <c r="R10" s="37"/>
      <c r="S10" s="37"/>
      <c r="T10" s="37"/>
      <c r="U10" s="37"/>
      <c r="V10" s="37"/>
      <c r="W10" s="37"/>
      <c r="X10" s="37"/>
      <c r="Y10" s="37"/>
    </row>
    <row r="11" spans="1:25" s="44" customFormat="1" ht="30" x14ac:dyDescent="0.25">
      <c r="A11" s="35">
        <v>3</v>
      </c>
      <c r="B11" s="52" t="s">
        <v>26</v>
      </c>
      <c r="C11" s="54" t="s">
        <v>19</v>
      </c>
      <c r="D11" s="36">
        <v>22.03</v>
      </c>
      <c r="E11" s="53">
        <v>12</v>
      </c>
      <c r="F11" s="100">
        <f t="shared" ref="F11:F16" si="6">D11*E11</f>
        <v>264.36</v>
      </c>
      <c r="G11" s="37"/>
      <c r="H11" s="38">
        <f t="shared" si="0"/>
        <v>3</v>
      </c>
      <c r="I11" s="39" t="str">
        <f t="shared" si="1"/>
        <v>Крем гидрофобного действия</v>
      </c>
      <c r="J11" s="40"/>
      <c r="K11" s="41" t="str">
        <f t="shared" si="2"/>
        <v>шт</v>
      </c>
      <c r="L11" s="42">
        <f t="shared" si="3"/>
        <v>22.03</v>
      </c>
      <c r="M11" s="36"/>
      <c r="N11" s="41">
        <f t="shared" si="4"/>
        <v>12</v>
      </c>
      <c r="O11" s="43">
        <f t="shared" si="5"/>
        <v>0</v>
      </c>
      <c r="P11" s="37"/>
      <c r="Q11" s="37"/>
      <c r="R11" s="37"/>
      <c r="S11" s="37"/>
      <c r="T11" s="37"/>
      <c r="U11" s="37"/>
      <c r="V11" s="37"/>
      <c r="W11" s="37"/>
      <c r="X11" s="37"/>
      <c r="Y11" s="37"/>
    </row>
    <row r="12" spans="1:25" s="44" customFormat="1" ht="75" x14ac:dyDescent="0.25">
      <c r="A12" s="35">
        <v>4</v>
      </c>
      <c r="B12" s="52" t="s">
        <v>27</v>
      </c>
      <c r="C12" s="54" t="s">
        <v>19</v>
      </c>
      <c r="D12" s="36">
        <v>36.44</v>
      </c>
      <c r="E12" s="53">
        <v>2777</v>
      </c>
      <c r="F12" s="100">
        <f t="shared" si="6"/>
        <v>101193.87999999999</v>
      </c>
      <c r="G12" s="37"/>
      <c r="H12" s="38">
        <f t="shared" si="0"/>
        <v>4</v>
      </c>
      <c r="I12" s="39" t="str">
        <f t="shared" si="1"/>
        <v>Крем для защиты кожи при негативных влияниях окружающей среды От раздрожений и повреждений 100 мл</v>
      </c>
      <c r="J12" s="40"/>
      <c r="K12" s="41" t="str">
        <f t="shared" si="2"/>
        <v>шт</v>
      </c>
      <c r="L12" s="42">
        <f t="shared" si="3"/>
        <v>36.44</v>
      </c>
      <c r="M12" s="36"/>
      <c r="N12" s="41">
        <f t="shared" si="4"/>
        <v>2777</v>
      </c>
      <c r="O12" s="43">
        <f t="shared" si="5"/>
        <v>0</v>
      </c>
      <c r="P12" s="37"/>
      <c r="Q12" s="37"/>
      <c r="R12" s="37"/>
      <c r="S12" s="37"/>
      <c r="T12" s="37"/>
      <c r="U12" s="37"/>
      <c r="V12" s="37"/>
      <c r="W12" s="37"/>
      <c r="X12" s="37"/>
      <c r="Y12" s="37"/>
    </row>
    <row r="13" spans="1:25" s="44" customFormat="1" ht="33" customHeight="1" x14ac:dyDescent="0.25">
      <c r="A13" s="35">
        <v>5</v>
      </c>
      <c r="B13" s="27" t="s">
        <v>28</v>
      </c>
      <c r="C13" s="54" t="s">
        <v>19</v>
      </c>
      <c r="D13" s="36">
        <v>46.69</v>
      </c>
      <c r="E13" s="53">
        <v>42</v>
      </c>
      <c r="F13" s="100">
        <f t="shared" si="6"/>
        <v>1960.98</v>
      </c>
      <c r="G13" s="37"/>
      <c r="H13" s="38">
        <f t="shared" si="0"/>
        <v>5</v>
      </c>
      <c r="I13" s="39" t="str">
        <f t="shared" si="1"/>
        <v>Крем защитный от низких температур и ветра</v>
      </c>
      <c r="J13" s="40"/>
      <c r="K13" s="41" t="str">
        <f t="shared" si="2"/>
        <v>шт</v>
      </c>
      <c r="L13" s="42">
        <f t="shared" si="3"/>
        <v>46.69</v>
      </c>
      <c r="M13" s="36"/>
      <c r="N13" s="41">
        <f t="shared" si="4"/>
        <v>42</v>
      </c>
      <c r="O13" s="43">
        <f t="shared" si="5"/>
        <v>0</v>
      </c>
      <c r="P13" s="37"/>
      <c r="Q13" s="37"/>
      <c r="R13" s="37"/>
      <c r="S13" s="37"/>
      <c r="T13" s="37"/>
      <c r="U13" s="37"/>
      <c r="V13" s="37"/>
      <c r="W13" s="37"/>
      <c r="X13" s="37"/>
      <c r="Y13" s="37"/>
    </row>
    <row r="14" spans="1:25" s="44" customFormat="1" ht="30" x14ac:dyDescent="0.25">
      <c r="A14" s="35">
        <v>6</v>
      </c>
      <c r="B14" s="27" t="s">
        <v>29</v>
      </c>
      <c r="C14" s="54" t="s">
        <v>19</v>
      </c>
      <c r="D14" s="36">
        <v>23.9315</v>
      </c>
      <c r="E14" s="53">
        <v>42</v>
      </c>
      <c r="F14" s="100">
        <f t="shared" si="6"/>
        <v>1005.123</v>
      </c>
      <c r="G14" s="37"/>
      <c r="H14" s="38">
        <f t="shared" si="0"/>
        <v>6</v>
      </c>
      <c r="I14" s="39" t="str">
        <f t="shared" si="1"/>
        <v>Крем комбинированного дейсвия 100 мл</v>
      </c>
      <c r="J14" s="40"/>
      <c r="K14" s="41" t="str">
        <f t="shared" si="2"/>
        <v>шт</v>
      </c>
      <c r="L14" s="42">
        <f t="shared" si="3"/>
        <v>23.9315</v>
      </c>
      <c r="M14" s="36"/>
      <c r="N14" s="41">
        <f t="shared" si="4"/>
        <v>42</v>
      </c>
      <c r="O14" s="43">
        <f t="shared" si="5"/>
        <v>0</v>
      </c>
      <c r="P14" s="37"/>
      <c r="Q14" s="37"/>
      <c r="R14" s="37"/>
      <c r="S14" s="37"/>
      <c r="T14" s="37"/>
      <c r="U14" s="37"/>
      <c r="V14" s="37"/>
      <c r="W14" s="37"/>
      <c r="X14" s="37"/>
      <c r="Y14" s="37"/>
    </row>
    <row r="15" spans="1:25" s="44" customFormat="1" ht="28.5" customHeight="1" x14ac:dyDescent="0.25">
      <c r="A15" s="35">
        <v>7</v>
      </c>
      <c r="B15" s="27" t="s">
        <v>30</v>
      </c>
      <c r="C15" s="54" t="s">
        <v>19</v>
      </c>
      <c r="D15" s="36">
        <v>42.37</v>
      </c>
      <c r="E15" s="53">
        <v>6623</v>
      </c>
      <c r="F15" s="100">
        <f t="shared" si="6"/>
        <v>280616.51</v>
      </c>
      <c r="G15" s="37"/>
      <c r="H15" s="38">
        <f t="shared" si="0"/>
        <v>7</v>
      </c>
      <c r="I15" s="39" t="str">
        <f t="shared" si="1"/>
        <v>Крем очищающий  100 мл</v>
      </c>
      <c r="J15" s="40"/>
      <c r="K15" s="41" t="str">
        <f t="shared" si="2"/>
        <v>шт</v>
      </c>
      <c r="L15" s="42">
        <f t="shared" si="3"/>
        <v>42.37</v>
      </c>
      <c r="M15" s="36"/>
      <c r="N15" s="41">
        <f t="shared" si="4"/>
        <v>6623</v>
      </c>
      <c r="O15" s="43">
        <f t="shared" si="5"/>
        <v>0</v>
      </c>
      <c r="P15" s="37"/>
      <c r="Q15" s="37"/>
      <c r="R15" s="37"/>
      <c r="S15" s="37"/>
      <c r="T15" s="37"/>
      <c r="U15" s="37"/>
      <c r="V15" s="37"/>
      <c r="W15" s="37"/>
      <c r="X15" s="37"/>
      <c r="Y15" s="37"/>
    </row>
    <row r="16" spans="1:25" s="44" customFormat="1" x14ac:dyDescent="0.25">
      <c r="A16" s="45">
        <v>8</v>
      </c>
      <c r="B16" s="27" t="s">
        <v>31</v>
      </c>
      <c r="C16" s="54" t="s">
        <v>19</v>
      </c>
      <c r="D16" s="36">
        <v>25.42</v>
      </c>
      <c r="E16" s="53">
        <v>4387</v>
      </c>
      <c r="F16" s="100">
        <f t="shared" si="6"/>
        <v>111517.54000000001</v>
      </c>
      <c r="G16" s="37"/>
      <c r="H16" s="38">
        <f t="shared" si="0"/>
        <v>8</v>
      </c>
      <c r="I16" s="39" t="str">
        <f t="shared" si="1"/>
        <v>Крем регенирующий 100 мл</v>
      </c>
      <c r="J16" s="40"/>
      <c r="K16" s="41" t="str">
        <f t="shared" si="2"/>
        <v>шт</v>
      </c>
      <c r="L16" s="42">
        <f t="shared" si="3"/>
        <v>25.42</v>
      </c>
      <c r="M16" s="36"/>
      <c r="N16" s="41">
        <f t="shared" si="4"/>
        <v>4387</v>
      </c>
      <c r="O16" s="43">
        <f t="shared" si="5"/>
        <v>0</v>
      </c>
      <c r="P16" s="37"/>
      <c r="Q16" s="37"/>
      <c r="R16" s="37"/>
      <c r="S16" s="37"/>
      <c r="T16" s="37"/>
      <c r="U16" s="37"/>
      <c r="V16" s="37"/>
      <c r="W16" s="37"/>
      <c r="X16" s="37"/>
      <c r="Y16" s="37"/>
    </row>
    <row r="17" spans="1:25" s="34" customFormat="1" ht="15.75" customHeight="1" x14ac:dyDescent="0.25">
      <c r="A17" s="94" t="s">
        <v>17</v>
      </c>
      <c r="B17" s="95"/>
      <c r="C17" s="28"/>
      <c r="D17" s="29"/>
      <c r="E17" s="29"/>
      <c r="F17" s="30">
        <f>SUM(F9:F16)</f>
        <v>571141.86300000001</v>
      </c>
      <c r="G17" s="30"/>
      <c r="H17" s="29"/>
      <c r="I17" s="29"/>
      <c r="J17" s="29"/>
      <c r="K17" s="31"/>
      <c r="L17" s="32"/>
      <c r="M17" s="32"/>
      <c r="N17" s="33"/>
      <c r="O17" s="32"/>
      <c r="P17" s="32"/>
    </row>
    <row r="18" spans="1:25" s="16" customFormat="1" ht="15.75" customHeight="1" x14ac:dyDescent="0.25">
      <c r="A18" s="89" t="s">
        <v>37</v>
      </c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90"/>
    </row>
    <row r="19" spans="1:25" s="44" customFormat="1" ht="34.5" customHeight="1" x14ac:dyDescent="0.25">
      <c r="A19" s="35">
        <v>1</v>
      </c>
      <c r="B19" s="46" t="s">
        <v>32</v>
      </c>
      <c r="C19" s="54" t="s">
        <v>12</v>
      </c>
      <c r="D19" s="36">
        <v>33.899300518134702</v>
      </c>
      <c r="E19" s="55">
        <v>1930</v>
      </c>
      <c r="F19" s="100">
        <f>D19*E19</f>
        <v>65425.649999999972</v>
      </c>
      <c r="G19" s="37"/>
      <c r="H19" s="38">
        <v>1</v>
      </c>
      <c r="I19" s="39" t="s">
        <v>32</v>
      </c>
      <c r="J19" s="40"/>
      <c r="K19" s="41" t="str">
        <f>C19</f>
        <v>шт.</v>
      </c>
      <c r="L19" s="42">
        <f>D19</f>
        <v>33.899300518134702</v>
      </c>
      <c r="M19" s="36"/>
      <c r="N19" s="41">
        <f>E19</f>
        <v>1930</v>
      </c>
      <c r="O19" s="43">
        <f>M19*N19</f>
        <v>0</v>
      </c>
      <c r="P19" s="37"/>
      <c r="Q19" s="37"/>
      <c r="R19" s="37"/>
      <c r="S19" s="37"/>
      <c r="T19" s="37"/>
      <c r="U19" s="37"/>
      <c r="V19" s="37"/>
      <c r="W19" s="37"/>
      <c r="X19" s="37"/>
      <c r="Y19" s="37"/>
    </row>
    <row r="20" spans="1:25" s="44" customFormat="1" ht="30" x14ac:dyDescent="0.25">
      <c r="A20" s="35">
        <v>2</v>
      </c>
      <c r="B20" s="46" t="s">
        <v>25</v>
      </c>
      <c r="C20" s="54" t="s">
        <v>12</v>
      </c>
      <c r="D20" s="36">
        <v>23.729999489144301</v>
      </c>
      <c r="E20" s="56">
        <v>2349</v>
      </c>
      <c r="F20" s="100">
        <f>D20*E20</f>
        <v>55741.768799999962</v>
      </c>
      <c r="G20" s="37"/>
      <c r="H20" s="38">
        <v>2</v>
      </c>
      <c r="I20" s="39" t="s">
        <v>25</v>
      </c>
      <c r="J20" s="40"/>
      <c r="K20" s="41" t="str">
        <f t="shared" ref="K20:K24" si="7">C20</f>
        <v>шт.</v>
      </c>
      <c r="L20" s="42">
        <f t="shared" ref="L20:L24" si="8">D20</f>
        <v>23.729999489144301</v>
      </c>
      <c r="M20" s="36"/>
      <c r="N20" s="41">
        <f t="shared" ref="N20:N24" si="9">E20</f>
        <v>2349</v>
      </c>
      <c r="O20" s="43">
        <f t="shared" ref="O20:O24" si="10">M20*N20</f>
        <v>0</v>
      </c>
      <c r="P20" s="37"/>
      <c r="Q20" s="37"/>
      <c r="R20" s="37"/>
      <c r="S20" s="37"/>
      <c r="T20" s="37"/>
      <c r="U20" s="37"/>
      <c r="V20" s="37"/>
      <c r="W20" s="37"/>
      <c r="X20" s="37"/>
      <c r="Y20" s="37"/>
    </row>
    <row r="21" spans="1:25" s="44" customFormat="1" ht="30" x14ac:dyDescent="0.25">
      <c r="A21" s="35">
        <v>3</v>
      </c>
      <c r="B21" s="46" t="s">
        <v>28</v>
      </c>
      <c r="C21" s="54" t="s">
        <v>12</v>
      </c>
      <c r="D21" s="36">
        <v>46.616566162062597</v>
      </c>
      <c r="E21" s="56">
        <v>543</v>
      </c>
      <c r="F21" s="100">
        <f t="shared" ref="F21:F24" si="11">D21*E21</f>
        <v>25312.79542599999</v>
      </c>
      <c r="G21" s="37"/>
      <c r="H21" s="38">
        <v>3</v>
      </c>
      <c r="I21" s="39" t="s">
        <v>28</v>
      </c>
      <c r="J21" s="40"/>
      <c r="K21" s="41" t="str">
        <f t="shared" si="7"/>
        <v>шт.</v>
      </c>
      <c r="L21" s="42">
        <f t="shared" si="8"/>
        <v>46.616566162062597</v>
      </c>
      <c r="M21" s="36"/>
      <c r="N21" s="41">
        <f t="shared" si="9"/>
        <v>543</v>
      </c>
      <c r="O21" s="50">
        <f t="shared" si="10"/>
        <v>0</v>
      </c>
      <c r="P21" s="37"/>
      <c r="Q21" s="37"/>
      <c r="R21" s="37"/>
      <c r="S21" s="37"/>
      <c r="T21" s="37"/>
      <c r="U21" s="37"/>
      <c r="V21" s="37"/>
      <c r="W21" s="37"/>
      <c r="X21" s="37"/>
      <c r="Y21" s="37"/>
    </row>
    <row r="22" spans="1:25" s="44" customFormat="1" ht="30" x14ac:dyDescent="0.25">
      <c r="A22" s="35">
        <v>4</v>
      </c>
      <c r="B22" s="46" t="s">
        <v>29</v>
      </c>
      <c r="C22" s="54" t="s">
        <v>12</v>
      </c>
      <c r="D22" s="36">
        <v>23.7288705902502</v>
      </c>
      <c r="E22" s="56">
        <v>2318</v>
      </c>
      <c r="F22" s="100">
        <f t="shared" si="11"/>
        <v>55003.522028199965</v>
      </c>
      <c r="G22" s="37"/>
      <c r="H22" s="38">
        <v>4</v>
      </c>
      <c r="I22" s="39" t="s">
        <v>29</v>
      </c>
      <c r="J22" s="40"/>
      <c r="K22" s="41" t="str">
        <f t="shared" si="7"/>
        <v>шт.</v>
      </c>
      <c r="L22" s="42">
        <f t="shared" si="8"/>
        <v>23.7288705902502</v>
      </c>
      <c r="M22" s="36"/>
      <c r="N22" s="62">
        <f t="shared" si="9"/>
        <v>2318</v>
      </c>
      <c r="O22" s="61">
        <f t="shared" si="10"/>
        <v>0</v>
      </c>
      <c r="P22" s="37"/>
      <c r="Q22" s="37"/>
      <c r="R22" s="37"/>
      <c r="S22" s="37"/>
      <c r="T22" s="37"/>
      <c r="U22" s="37"/>
      <c r="V22" s="37"/>
      <c r="W22" s="37"/>
      <c r="X22" s="37"/>
      <c r="Y22" s="37"/>
    </row>
    <row r="23" spans="1:25" s="44" customFormat="1" x14ac:dyDescent="0.25">
      <c r="A23" s="35">
        <v>5</v>
      </c>
      <c r="B23" s="46" t="s">
        <v>33</v>
      </c>
      <c r="C23" s="54" t="s">
        <v>12</v>
      </c>
      <c r="D23" s="36">
        <v>66.798788727272694</v>
      </c>
      <c r="E23" s="56">
        <v>44</v>
      </c>
      <c r="F23" s="100">
        <f t="shared" si="11"/>
        <v>2939.1467039999984</v>
      </c>
      <c r="G23" s="37"/>
      <c r="H23" s="38">
        <v>5</v>
      </c>
      <c r="I23" s="39" t="s">
        <v>33</v>
      </c>
      <c r="J23" s="40"/>
      <c r="K23" s="41" t="str">
        <f t="shared" si="7"/>
        <v>шт.</v>
      </c>
      <c r="L23" s="42">
        <f t="shared" si="8"/>
        <v>66.798788727272694</v>
      </c>
      <c r="M23" s="36"/>
      <c r="N23" s="62">
        <f t="shared" si="9"/>
        <v>44</v>
      </c>
      <c r="O23" s="61">
        <f t="shared" si="10"/>
        <v>0</v>
      </c>
      <c r="P23" s="37"/>
      <c r="Q23" s="37"/>
      <c r="R23" s="37"/>
      <c r="S23" s="37"/>
      <c r="T23" s="37"/>
      <c r="U23" s="37"/>
      <c r="V23" s="37"/>
      <c r="W23" s="37"/>
      <c r="X23" s="37"/>
      <c r="Y23" s="37"/>
    </row>
    <row r="24" spans="1:25" s="44" customFormat="1" x14ac:dyDescent="0.25">
      <c r="A24" s="35">
        <v>6</v>
      </c>
      <c r="B24" s="46" t="s">
        <v>30</v>
      </c>
      <c r="C24" s="54" t="s">
        <v>12</v>
      </c>
      <c r="D24" s="36">
        <v>42.369989988310898</v>
      </c>
      <c r="E24" s="56">
        <v>3808</v>
      </c>
      <c r="F24" s="100">
        <f t="shared" si="11"/>
        <v>161344.9218754879</v>
      </c>
      <c r="G24" s="37"/>
      <c r="H24" s="38">
        <v>6</v>
      </c>
      <c r="I24" s="39" t="s">
        <v>30</v>
      </c>
      <c r="J24" s="40"/>
      <c r="K24" s="41" t="str">
        <f t="shared" si="7"/>
        <v>шт.</v>
      </c>
      <c r="L24" s="42">
        <f t="shared" si="8"/>
        <v>42.369989988310898</v>
      </c>
      <c r="M24" s="36"/>
      <c r="N24" s="62">
        <f t="shared" si="9"/>
        <v>3808</v>
      </c>
      <c r="O24" s="61">
        <f t="shared" si="10"/>
        <v>0</v>
      </c>
      <c r="P24" s="63"/>
      <c r="Q24" s="37"/>
      <c r="R24" s="37"/>
      <c r="S24" s="37"/>
      <c r="T24" s="37"/>
      <c r="U24" s="37"/>
      <c r="V24" s="37"/>
      <c r="W24" s="37"/>
      <c r="X24" s="37"/>
      <c r="Y24" s="37"/>
    </row>
    <row r="25" spans="1:25" s="16" customFormat="1" ht="17.25" customHeight="1" x14ac:dyDescent="0.25">
      <c r="A25" s="96" t="s">
        <v>20</v>
      </c>
      <c r="B25" s="97"/>
      <c r="C25" s="18"/>
      <c r="D25" s="19"/>
      <c r="E25" s="19"/>
      <c r="F25" s="22">
        <f>SUM(F19:F24)</f>
        <v>365767.80483368773</v>
      </c>
      <c r="G25" s="22"/>
      <c r="H25" s="19"/>
      <c r="I25" s="19"/>
      <c r="J25" s="19"/>
      <c r="K25" s="20"/>
      <c r="L25" s="23"/>
      <c r="M25" s="23"/>
      <c r="N25" s="66"/>
      <c r="O25" s="23"/>
      <c r="P25" s="64"/>
    </row>
    <row r="26" spans="1:25" s="16" customFormat="1" ht="15.75" customHeight="1" x14ac:dyDescent="0.25">
      <c r="A26" s="91" t="s">
        <v>23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2"/>
      <c r="P26" s="93"/>
    </row>
    <row r="27" spans="1:25" ht="45" x14ac:dyDescent="0.25">
      <c r="A27" s="17">
        <v>1</v>
      </c>
      <c r="B27" s="46" t="s">
        <v>24</v>
      </c>
      <c r="C27" s="54" t="s">
        <v>19</v>
      </c>
      <c r="D27" s="36">
        <v>23.7</v>
      </c>
      <c r="E27" s="53">
        <v>168</v>
      </c>
      <c r="F27" s="100">
        <f t="shared" ref="F27:F36" si="12">D27*E27</f>
        <v>3981.6</v>
      </c>
      <c r="G27" s="1"/>
      <c r="H27" s="38">
        <v>1</v>
      </c>
      <c r="I27" s="47" t="s">
        <v>24</v>
      </c>
      <c r="J27" s="40"/>
      <c r="K27" s="41" t="str">
        <f t="shared" ref="K27:K28" si="13">C27</f>
        <v>шт</v>
      </c>
      <c r="L27" s="42">
        <f>D27</f>
        <v>23.7</v>
      </c>
      <c r="M27" s="36"/>
      <c r="N27" s="41">
        <f t="shared" ref="N27:N28" si="14">E27</f>
        <v>168</v>
      </c>
      <c r="O27" s="43">
        <f t="shared" ref="O27:O36" si="15">M27*N27</f>
        <v>0</v>
      </c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17">
        <v>2</v>
      </c>
      <c r="B28" s="46" t="s">
        <v>32</v>
      </c>
      <c r="C28" s="54" t="s">
        <v>19</v>
      </c>
      <c r="D28" s="36">
        <v>33.33</v>
      </c>
      <c r="E28" s="53">
        <v>336</v>
      </c>
      <c r="F28" s="100">
        <f t="shared" si="12"/>
        <v>11198.88</v>
      </c>
      <c r="G28" s="1"/>
      <c r="H28" s="38">
        <v>2</v>
      </c>
      <c r="I28" s="47" t="s">
        <v>32</v>
      </c>
      <c r="J28" s="40"/>
      <c r="K28" s="41" t="str">
        <f t="shared" si="13"/>
        <v>шт</v>
      </c>
      <c r="L28" s="42">
        <f t="shared" ref="L28:L36" si="16">D28</f>
        <v>33.33</v>
      </c>
      <c r="M28" s="36"/>
      <c r="N28" s="41">
        <f t="shared" si="14"/>
        <v>336</v>
      </c>
      <c r="O28" s="43">
        <f t="shared" si="15"/>
        <v>0</v>
      </c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44.25" customHeight="1" x14ac:dyDescent="0.25">
      <c r="A29" s="21">
        <v>3</v>
      </c>
      <c r="B29" s="46" t="s">
        <v>25</v>
      </c>
      <c r="C29" s="54" t="s">
        <v>19</v>
      </c>
      <c r="D29" s="48">
        <v>23.73</v>
      </c>
      <c r="E29" s="53">
        <v>884</v>
      </c>
      <c r="F29" s="100">
        <f t="shared" si="12"/>
        <v>20977.32</v>
      </c>
      <c r="G29" s="1"/>
      <c r="H29" s="38">
        <v>3</v>
      </c>
      <c r="I29" s="51" t="s">
        <v>25</v>
      </c>
      <c r="J29" s="49"/>
      <c r="K29" s="41"/>
      <c r="L29" s="42">
        <f t="shared" si="16"/>
        <v>23.73</v>
      </c>
      <c r="M29" s="48"/>
      <c r="N29" s="41">
        <v>3</v>
      </c>
      <c r="O29" s="43">
        <f t="shared" si="15"/>
        <v>0</v>
      </c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75" x14ac:dyDescent="0.25">
      <c r="A30" s="17">
        <v>4</v>
      </c>
      <c r="B30" s="46" t="s">
        <v>27</v>
      </c>
      <c r="C30" s="54" t="s">
        <v>19</v>
      </c>
      <c r="D30" s="36">
        <v>36.43</v>
      </c>
      <c r="E30" s="53">
        <v>820</v>
      </c>
      <c r="F30" s="100">
        <f t="shared" si="12"/>
        <v>29872.6</v>
      </c>
      <c r="G30" s="1"/>
      <c r="H30" s="38">
        <v>4</v>
      </c>
      <c r="I30" s="47" t="s">
        <v>27</v>
      </c>
      <c r="J30" s="40"/>
      <c r="K30" s="41" t="str">
        <f t="shared" ref="K30" si="17">C30</f>
        <v>шт</v>
      </c>
      <c r="L30" s="42">
        <f t="shared" si="16"/>
        <v>36.43</v>
      </c>
      <c r="M30" s="36"/>
      <c r="N30" s="41">
        <f t="shared" ref="N30" si="18">E30</f>
        <v>820</v>
      </c>
      <c r="O30" s="43">
        <f t="shared" si="15"/>
        <v>0</v>
      </c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30" x14ac:dyDescent="0.25">
      <c r="A31" s="21">
        <v>5</v>
      </c>
      <c r="B31" s="46" t="s">
        <v>29</v>
      </c>
      <c r="C31" s="54" t="s">
        <v>19</v>
      </c>
      <c r="D31" s="48">
        <v>23.86</v>
      </c>
      <c r="E31" s="53">
        <v>1113</v>
      </c>
      <c r="F31" s="100">
        <f t="shared" si="12"/>
        <v>26556.18</v>
      </c>
      <c r="G31" s="1"/>
      <c r="H31" s="38">
        <v>5</v>
      </c>
      <c r="I31" s="51" t="s">
        <v>29</v>
      </c>
      <c r="J31" s="49"/>
      <c r="K31" s="41" t="s">
        <v>12</v>
      </c>
      <c r="L31" s="42">
        <f t="shared" si="16"/>
        <v>23.86</v>
      </c>
      <c r="M31" s="48"/>
      <c r="N31" s="41">
        <v>4</v>
      </c>
      <c r="O31" s="43">
        <f t="shared" si="15"/>
        <v>0</v>
      </c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7">
        <v>6</v>
      </c>
      <c r="B32" s="46" t="s">
        <v>33</v>
      </c>
      <c r="C32" s="54" t="s">
        <v>19</v>
      </c>
      <c r="D32" s="36">
        <v>66.77</v>
      </c>
      <c r="E32" s="53">
        <v>726</v>
      </c>
      <c r="F32" s="100">
        <f t="shared" si="12"/>
        <v>48475.02</v>
      </c>
      <c r="G32" s="1"/>
      <c r="H32" s="38">
        <v>6</v>
      </c>
      <c r="I32" s="47" t="s">
        <v>33</v>
      </c>
      <c r="J32" s="40"/>
      <c r="K32" s="41" t="str">
        <f>C32</f>
        <v>шт</v>
      </c>
      <c r="L32" s="42">
        <f t="shared" si="16"/>
        <v>66.77</v>
      </c>
      <c r="M32" s="36"/>
      <c r="N32" s="41">
        <f>E32</f>
        <v>726</v>
      </c>
      <c r="O32" s="43">
        <f t="shared" si="15"/>
        <v>0</v>
      </c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17">
        <v>7</v>
      </c>
      <c r="B33" s="46" t="s">
        <v>30</v>
      </c>
      <c r="C33" s="54" t="s">
        <v>19</v>
      </c>
      <c r="D33" s="36">
        <v>42.39</v>
      </c>
      <c r="E33" s="53">
        <v>2264</v>
      </c>
      <c r="F33" s="100">
        <f t="shared" si="12"/>
        <v>95970.96</v>
      </c>
      <c r="G33" s="1"/>
      <c r="H33" s="38">
        <v>7</v>
      </c>
      <c r="I33" s="47" t="s">
        <v>30</v>
      </c>
      <c r="J33" s="40"/>
      <c r="K33" s="41" t="str">
        <f t="shared" ref="K33:K36" si="19">C33</f>
        <v>шт</v>
      </c>
      <c r="L33" s="42">
        <f t="shared" si="16"/>
        <v>42.39</v>
      </c>
      <c r="M33" s="36"/>
      <c r="N33" s="41">
        <f t="shared" ref="N33:N36" si="20">E33</f>
        <v>2264</v>
      </c>
      <c r="O33" s="43">
        <f t="shared" si="15"/>
        <v>0</v>
      </c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17">
        <v>8</v>
      </c>
      <c r="B34" s="46" t="s">
        <v>31</v>
      </c>
      <c r="C34" s="54" t="s">
        <v>19</v>
      </c>
      <c r="D34" s="36">
        <v>25.26</v>
      </c>
      <c r="E34" s="53">
        <v>20</v>
      </c>
      <c r="F34" s="100">
        <f t="shared" si="12"/>
        <v>505.20000000000005</v>
      </c>
      <c r="G34" s="1"/>
      <c r="H34" s="38">
        <v>8</v>
      </c>
      <c r="I34" s="47" t="s">
        <v>31</v>
      </c>
      <c r="J34" s="40"/>
      <c r="K34" s="41" t="str">
        <f t="shared" si="19"/>
        <v>шт</v>
      </c>
      <c r="L34" s="42">
        <f t="shared" si="16"/>
        <v>25.26</v>
      </c>
      <c r="M34" s="36"/>
      <c r="N34" s="41">
        <f t="shared" si="20"/>
        <v>20</v>
      </c>
      <c r="O34" s="43">
        <f t="shared" si="15"/>
        <v>0</v>
      </c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7">
        <v>9</v>
      </c>
      <c r="B35" s="46" t="s">
        <v>34</v>
      </c>
      <c r="C35" s="54" t="s">
        <v>19</v>
      </c>
      <c r="D35" s="36">
        <v>42.37</v>
      </c>
      <c r="E35" s="53">
        <v>696</v>
      </c>
      <c r="F35" s="100">
        <f t="shared" si="12"/>
        <v>29489.519999999997</v>
      </c>
      <c r="G35" s="1"/>
      <c r="H35" s="38">
        <v>9</v>
      </c>
      <c r="I35" s="47" t="s">
        <v>34</v>
      </c>
      <c r="J35" s="40"/>
      <c r="K35" s="41" t="str">
        <f t="shared" si="19"/>
        <v>шт</v>
      </c>
      <c r="L35" s="42">
        <f t="shared" si="16"/>
        <v>42.37</v>
      </c>
      <c r="M35" s="36"/>
      <c r="N35" s="41">
        <f t="shared" si="20"/>
        <v>696</v>
      </c>
      <c r="O35" s="43">
        <f t="shared" si="15"/>
        <v>0</v>
      </c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45" x14ac:dyDescent="0.25">
      <c r="A36" s="17">
        <v>10</v>
      </c>
      <c r="B36" s="46" t="s">
        <v>35</v>
      </c>
      <c r="C36" s="54" t="s">
        <v>19</v>
      </c>
      <c r="D36" s="36">
        <v>25.45</v>
      </c>
      <c r="E36" s="53">
        <v>10</v>
      </c>
      <c r="F36" s="100">
        <f t="shared" si="12"/>
        <v>254.5</v>
      </c>
      <c r="G36" s="1"/>
      <c r="H36" s="38">
        <v>10</v>
      </c>
      <c r="I36" s="47" t="s">
        <v>35</v>
      </c>
      <c r="J36" s="40"/>
      <c r="K36" s="41" t="str">
        <f t="shared" si="19"/>
        <v>шт</v>
      </c>
      <c r="L36" s="42">
        <f t="shared" si="16"/>
        <v>25.45</v>
      </c>
      <c r="M36" s="36"/>
      <c r="N36" s="41">
        <f t="shared" si="20"/>
        <v>10</v>
      </c>
      <c r="O36" s="43">
        <f t="shared" si="15"/>
        <v>0</v>
      </c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s="16" customFormat="1" ht="17.25" customHeight="1" thickBot="1" x14ac:dyDescent="0.3">
      <c r="A37" s="98" t="s">
        <v>21</v>
      </c>
      <c r="B37" s="99"/>
      <c r="C37" s="18"/>
      <c r="D37" s="25"/>
      <c r="E37" s="25"/>
      <c r="F37" s="22">
        <f>SUM(F27:F36)</f>
        <v>267281.78000000003</v>
      </c>
      <c r="G37" s="22"/>
      <c r="H37" s="26"/>
      <c r="I37" s="25"/>
      <c r="J37" s="25"/>
      <c r="K37" s="20"/>
      <c r="L37" s="23"/>
      <c r="M37" s="23"/>
      <c r="N37" s="24"/>
      <c r="O37" s="23"/>
      <c r="P37" s="23"/>
    </row>
    <row r="38" spans="1:25" ht="21" customHeight="1" thickBot="1" x14ac:dyDescent="0.3">
      <c r="A38" s="70" t="s">
        <v>6</v>
      </c>
      <c r="B38" s="71"/>
      <c r="C38" s="71"/>
      <c r="D38" s="71"/>
      <c r="E38" s="72"/>
      <c r="F38" s="9">
        <f>F37+F25+F17</f>
        <v>1204191.4478336878</v>
      </c>
      <c r="G38" s="1"/>
      <c r="H38" s="70" t="s">
        <v>6</v>
      </c>
      <c r="I38" s="71"/>
      <c r="J38" s="71"/>
      <c r="K38" s="71"/>
      <c r="L38" s="71"/>
      <c r="M38" s="71"/>
      <c r="N38" s="72"/>
      <c r="O38" s="9">
        <f>SUM(O9:O37)</f>
        <v>0</v>
      </c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" customHeight="1" x14ac:dyDescent="0.25">
      <c r="A39" s="84" t="s">
        <v>16</v>
      </c>
      <c r="B39" s="85"/>
      <c r="C39" s="85"/>
      <c r="D39" s="85"/>
      <c r="E39" s="58">
        <v>0.2</v>
      </c>
      <c r="F39" s="59">
        <f>F38*E39</f>
        <v>240838.28956673757</v>
      </c>
      <c r="G39" s="1"/>
      <c r="H39" s="86" t="s">
        <v>16</v>
      </c>
      <c r="I39" s="87"/>
      <c r="J39" s="87"/>
      <c r="K39" s="87"/>
      <c r="L39" s="87"/>
      <c r="M39" s="87"/>
      <c r="N39" s="14">
        <v>0.2</v>
      </c>
      <c r="O39" s="10">
        <f>O38*N39</f>
        <v>0</v>
      </c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5.75" customHeight="1" thickBot="1" x14ac:dyDescent="0.3">
      <c r="A40" s="76" t="s">
        <v>7</v>
      </c>
      <c r="B40" s="76"/>
      <c r="C40" s="76"/>
      <c r="D40" s="76"/>
      <c r="E40" s="76"/>
      <c r="F40" s="60">
        <f>F38+F39</f>
        <v>1445029.7374004254</v>
      </c>
      <c r="G40" s="1"/>
      <c r="H40" s="81" t="s">
        <v>7</v>
      </c>
      <c r="I40" s="82"/>
      <c r="J40" s="82"/>
      <c r="K40" s="82"/>
      <c r="L40" s="82"/>
      <c r="M40" s="82"/>
      <c r="N40" s="83"/>
      <c r="O40" s="11">
        <f>O38+O39</f>
        <v>0</v>
      </c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33.75" customHeight="1" x14ac:dyDescent="0.25">
      <c r="A41" s="73"/>
      <c r="B41" s="73"/>
      <c r="C41" s="73"/>
      <c r="D41" s="73"/>
      <c r="E41" s="73"/>
      <c r="F41" s="73"/>
      <c r="G41" s="1"/>
      <c r="H41" s="1"/>
      <c r="I41" s="1"/>
      <c r="J41" s="1"/>
      <c r="K41" s="2"/>
      <c r="L41" s="2"/>
      <c r="M41" s="2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25">
      <c r="A42" s="57"/>
      <c r="B42" s="57"/>
      <c r="C42" s="57"/>
      <c r="D42" s="57"/>
      <c r="E42" s="57"/>
      <c r="F42" s="57"/>
    </row>
  </sheetData>
  <mergeCells count="17">
    <mergeCell ref="A25:B25"/>
    <mergeCell ref="A37:B37"/>
    <mergeCell ref="H6:O6"/>
    <mergeCell ref="H38:N38"/>
    <mergeCell ref="A41:F41"/>
    <mergeCell ref="A1:O1"/>
    <mergeCell ref="A3:D3"/>
    <mergeCell ref="A38:E38"/>
    <mergeCell ref="A40:E40"/>
    <mergeCell ref="A6:F6"/>
    <mergeCell ref="H40:N40"/>
    <mergeCell ref="A39:D39"/>
    <mergeCell ref="H39:M39"/>
    <mergeCell ref="A8:M8"/>
    <mergeCell ref="A18:P18"/>
    <mergeCell ref="A26:P26"/>
    <mergeCell ref="A17:B17"/>
  </mergeCells>
  <pageMargins left="0.70866141732283472" right="0.70866141732283472" top="0.74803149606299213" bottom="0.74803149606299213" header="0.31496062992125984" footer="0.31496062992125984"/>
  <pageSetup paperSize="9" scale="65" fitToHeight="7" orientation="landscape" r:id="rId1"/>
  <ignoredErrors>
    <ignoredError sqref="K9:K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Терешкина Гузалия Мавлимьяновна</cp:lastModifiedBy>
  <cp:lastPrinted>2018-11-07T00:52:44Z</cp:lastPrinted>
  <dcterms:created xsi:type="dcterms:W3CDTF">2018-05-22T01:14:50Z</dcterms:created>
  <dcterms:modified xsi:type="dcterms:W3CDTF">2018-11-21T04:20:06Z</dcterms:modified>
</cp:coreProperties>
</file>