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25290" windowHeight="1257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" i="1" l="1"/>
  <c r="G23" i="1" l="1"/>
  <c r="O21" i="1" l="1"/>
  <c r="P21" i="1" s="1"/>
  <c r="M21" i="1"/>
  <c r="L21" i="1"/>
  <c r="J21" i="1"/>
  <c r="G21" i="1"/>
  <c r="O18" i="1"/>
  <c r="P18" i="1" s="1"/>
  <c r="M18" i="1"/>
  <c r="L18" i="1"/>
  <c r="J18" i="1"/>
  <c r="I18" i="1"/>
  <c r="G18" i="1"/>
  <c r="O17" i="1"/>
  <c r="P17" i="1" s="1"/>
  <c r="M17" i="1"/>
  <c r="L17" i="1"/>
  <c r="J17" i="1"/>
  <c r="I17" i="1"/>
  <c r="G17" i="1"/>
  <c r="O14" i="1"/>
  <c r="P14" i="1" s="1"/>
  <c r="M14" i="1"/>
  <c r="L14" i="1"/>
  <c r="J14" i="1"/>
  <c r="I14" i="1"/>
  <c r="G22" i="1" l="1"/>
  <c r="P22" i="1"/>
  <c r="P19" i="1"/>
  <c r="G19" i="1"/>
  <c r="P15" i="1"/>
  <c r="G14" i="1" l="1"/>
  <c r="G15" i="1" l="1"/>
  <c r="I11" i="1" l="1"/>
  <c r="I10" i="1"/>
  <c r="O11" i="1"/>
  <c r="P11" i="1" s="1"/>
  <c r="O10" i="1"/>
  <c r="P10" i="1" s="1"/>
  <c r="L11" i="1"/>
  <c r="L10" i="1"/>
  <c r="J11" i="1"/>
  <c r="J10" i="1"/>
  <c r="P12" i="1" l="1"/>
  <c r="P24" i="1" s="1"/>
  <c r="P25" i="1" s="1"/>
  <c r="M10" i="1"/>
  <c r="G10" i="1"/>
  <c r="G11" i="1"/>
  <c r="M11" i="1"/>
  <c r="G12" i="1" l="1"/>
  <c r="G24" i="1" s="1"/>
  <c r="G25" i="1" s="1"/>
</calcChain>
</file>

<file path=xl/sharedStrings.xml><?xml version="1.0" encoding="utf-8"?>
<sst xmlns="http://schemas.openxmlformats.org/spreadsheetml/2006/main" count="50" uniqueCount="32">
  <si>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</si>
  <si>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</si>
  <si>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</si>
  <si>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</si>
  <si>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</si>
  <si>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</si>
  <si>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</si>
  <si>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</si>
  <si>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</si>
  <si>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</si>
  <si>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</si>
  <si>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</si>
  <si>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</si>
  <si>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</si>
  <si>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</si>
  <si>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</si>
  <si>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</si>
  <si>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</si>
  <si>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</si>
  <si>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</si>
  <si>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ИТОГО по филиалу "ХЭС" СП "ЦЭС"</t>
  </si>
  <si>
    <t>Итого по филиалу "ЮЯЭС"</t>
  </si>
  <si>
    <t>Трансформаторы напряжения (антирезонансные)</t>
  </si>
  <si>
    <t>Трансформатор напряжения НАМИ 10-95 (10000) (антирезонансный)</t>
  </si>
  <si>
    <t xml:space="preserve">Трансформатор напряжения НАМИ-35 УХЛ1 (антирезонансный) </t>
  </si>
  <si>
    <t>Трансформатор напряжения НАМИ 10-95 (6000) (антирезонансный)</t>
  </si>
  <si>
    <t>1.3. филиал АО «ДРСК» «Хабаровские электрические сети» СП «Центральные электрические сети» г. Хабаровск</t>
  </si>
  <si>
    <t>1.4. филиал АО «ДРСК» «Южно-Якутские электрические сети»</t>
  </si>
  <si>
    <t>Трансформатор напряжения  (антирезонансный) НАМИ 10-95 (10000)</t>
  </si>
  <si>
    <t>Приложение 7 к Документации о закупке – Структура НМЦ</t>
  </si>
  <si>
    <r>
      <t>Начальная (максимальная) цена Договора / цена лота:</t>
    </r>
    <r>
      <rPr>
        <sz val="16"/>
        <color rgb="FF002060"/>
        <rFont val="Calibri"/>
        <family val="2"/>
        <charset val="204"/>
        <scheme val="minor"/>
      </rPr>
      <t xml:space="preserve"> </t>
    </r>
  </si>
  <si>
    <r>
      <t xml:space="preserve">Страна происхождения товара
</t>
    </r>
    <r>
      <rPr>
        <i/>
        <sz val="14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</si>
</sst>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scheme val="minor"/>
    </font>
    <font>
      <b/>
      <sz val="16"/>
      <color rgb="FF002060"/>
      <name val="Calibri"/>
      <family val="2"/>
      <charset val="204"/>
      <scheme val="minor"/>
    </font>
    <font>
      <sz val="16"/>
      <color rgb="FF002060"/>
      <name val="Calibri"/>
      <family val="2"/>
      <charset val="204"/>
      <scheme val="minor"/>
    </font>
    <font>
      <b/>
      <i/>
      <sz val="16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002060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4"/>
      <color rgb="FF00206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/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top" wrapText="1"/>
    </xf>
    <xf numFmtId="0" fontId="2" fillId="7" borderId="38" xfId="0" applyFont="1" applyFill="1" applyBorder="1" applyAlignment="1">
      <alignment horizontal="center" vertical="center" wrapText="1"/>
    </xf>
    <xf numFmtId="0" fontId="2" fillId="7" borderId="39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/>
    </xf>
    <xf numFmtId="0" fontId="10" fillId="0" borderId="33" xfId="0" applyFont="1" applyBorder="1" applyAlignment="1">
      <alignment vertical="center" wrapText="1"/>
    </xf>
    <xf numFmtId="1" fontId="8" fillId="0" borderId="33" xfId="0" applyNumberFormat="1" applyFont="1" applyBorder="1" applyAlignment="1">
      <alignment horizontal="center" vertical="center"/>
    </xf>
    <xf numFmtId="4" fontId="10" fillId="0" borderId="33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 wrapText="1"/>
    </xf>
    <xf numFmtId="4" fontId="11" fillId="6" borderId="3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8" fillId="6" borderId="29" xfId="0" applyFont="1" applyFill="1" applyBorder="1" applyAlignment="1">
      <alignment horizontal="center"/>
    </xf>
    <xf numFmtId="49" fontId="12" fillId="6" borderId="14" xfId="0" applyNumberFormat="1" applyFont="1" applyFill="1" applyBorder="1" applyAlignment="1">
      <alignment horizontal="left" vertical="top" wrapText="1"/>
    </xf>
    <xf numFmtId="49" fontId="11" fillId="2" borderId="6" xfId="0" applyNumberFormat="1" applyFont="1" applyFill="1" applyBorder="1" applyAlignment="1" applyProtection="1">
      <alignment horizontal="left" vertical="top" wrapText="1"/>
      <protection locked="0"/>
    </xf>
    <xf numFmtId="3" fontId="12" fillId="6" borderId="6" xfId="0" applyNumberFormat="1" applyFont="1" applyFill="1" applyBorder="1" applyAlignment="1">
      <alignment horizontal="center" vertical="top" wrapText="1"/>
    </xf>
    <xf numFmtId="4" fontId="12" fillId="6" borderId="6" xfId="0" applyNumberFormat="1" applyFont="1" applyFill="1" applyBorder="1" applyAlignment="1">
      <alignment horizontal="center" vertical="top" wrapText="1"/>
    </xf>
    <xf numFmtId="4" fontId="11" fillId="2" borderId="6" xfId="0" applyNumberFormat="1" applyFont="1" applyFill="1" applyBorder="1" applyAlignment="1" applyProtection="1">
      <alignment horizontal="center" vertical="top" wrapText="1"/>
      <protection locked="0"/>
    </xf>
    <xf numFmtId="4" fontId="12" fillId="6" borderId="30" xfId="0" applyNumberFormat="1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/>
    </xf>
    <xf numFmtId="0" fontId="8" fillId="6" borderId="7" xfId="0" applyFont="1" applyFill="1" applyBorder="1" applyAlignment="1">
      <alignment horizontal="center"/>
    </xf>
    <xf numFmtId="49" fontId="12" fillId="6" borderId="15" xfId="0" applyNumberFormat="1" applyFont="1" applyFill="1" applyBorder="1" applyAlignment="1">
      <alignment horizontal="left" vertical="top" wrapText="1"/>
    </xf>
    <xf numFmtId="49" fontId="11" fillId="2" borderId="8" xfId="0" applyNumberFormat="1" applyFont="1" applyFill="1" applyBorder="1" applyAlignment="1" applyProtection="1">
      <alignment horizontal="left" vertical="top" wrapText="1"/>
      <protection locked="0"/>
    </xf>
    <xf numFmtId="3" fontId="12" fillId="6" borderId="8" xfId="0" applyNumberFormat="1" applyFont="1" applyFill="1" applyBorder="1" applyAlignment="1">
      <alignment horizontal="center" vertical="top" wrapText="1"/>
    </xf>
    <xf numFmtId="4" fontId="12" fillId="6" borderId="8" xfId="0" applyNumberFormat="1" applyFont="1" applyFill="1" applyBorder="1" applyAlignment="1">
      <alignment horizontal="center" vertical="top" wrapText="1"/>
    </xf>
    <xf numFmtId="4" fontId="11" fillId="2" borderId="8" xfId="0" applyNumberFormat="1" applyFont="1" applyFill="1" applyBorder="1" applyAlignment="1" applyProtection="1">
      <alignment horizontal="center" vertical="top" wrapText="1"/>
      <protection locked="0"/>
    </xf>
    <xf numFmtId="4" fontId="12" fillId="6" borderId="9" xfId="0" applyNumberFormat="1" applyFont="1" applyFill="1" applyBorder="1" applyAlignment="1">
      <alignment horizontal="center" vertical="top" wrapText="1"/>
    </xf>
    <xf numFmtId="0" fontId="2" fillId="7" borderId="31" xfId="0" applyFont="1" applyFill="1" applyBorder="1" applyAlignment="1">
      <alignment horizontal="left"/>
    </xf>
    <xf numFmtId="0" fontId="2" fillId="7" borderId="42" xfId="0" applyFont="1" applyFill="1" applyBorder="1" applyAlignment="1">
      <alignment horizontal="left"/>
    </xf>
    <xf numFmtId="0" fontId="2" fillId="7" borderId="14" xfId="0" applyFont="1" applyFill="1" applyBorder="1" applyAlignment="1">
      <alignment horizontal="left"/>
    </xf>
    <xf numFmtId="4" fontId="13" fillId="6" borderId="30" xfId="0" applyNumberFormat="1" applyFont="1" applyFill="1" applyBorder="1" applyAlignment="1" applyProtection="1">
      <alignment horizontal="center" vertical="top" wrapText="1"/>
    </xf>
    <xf numFmtId="0" fontId="12" fillId="0" borderId="35" xfId="0" applyFont="1" applyBorder="1" applyAlignment="1">
      <alignment horizontal="center" vertical="top" wrapText="1"/>
    </xf>
    <xf numFmtId="0" fontId="2" fillId="6" borderId="31" xfId="0" applyFont="1" applyFill="1" applyBorder="1" applyAlignment="1">
      <alignment horizontal="left"/>
    </xf>
    <xf numFmtId="0" fontId="8" fillId="6" borderId="25" xfId="0" applyFont="1" applyFill="1" applyBorder="1" applyAlignment="1">
      <alignment horizontal="left"/>
    </xf>
    <xf numFmtId="0" fontId="8" fillId="6" borderId="15" xfId="0" applyFont="1" applyFill="1" applyBorder="1" applyAlignment="1">
      <alignment horizontal="left"/>
    </xf>
    <xf numFmtId="4" fontId="2" fillId="6" borderId="34" xfId="0" applyNumberFormat="1" applyFont="1" applyFill="1" applyBorder="1" applyAlignment="1">
      <alignment horizontal="center" vertical="top" wrapText="1"/>
    </xf>
    <xf numFmtId="0" fontId="2" fillId="7" borderId="38" xfId="0" applyFont="1" applyFill="1" applyBorder="1" applyAlignment="1">
      <alignment horizontal="center"/>
    </xf>
    <xf numFmtId="0" fontId="2" fillId="7" borderId="39" xfId="0" applyFont="1" applyFill="1" applyBorder="1" applyAlignment="1">
      <alignment horizontal="center"/>
    </xf>
    <xf numFmtId="0" fontId="2" fillId="7" borderId="40" xfId="0" applyFont="1" applyFill="1" applyBorder="1" applyAlignment="1">
      <alignment horizontal="center"/>
    </xf>
    <xf numFmtId="0" fontId="10" fillId="0" borderId="33" xfId="0" applyNumberFormat="1" applyFont="1" applyBorder="1" applyAlignment="1">
      <alignment horizontal="left" vertical="center" wrapText="1"/>
    </xf>
    <xf numFmtId="4" fontId="11" fillId="6" borderId="30" xfId="0" applyNumberFormat="1" applyFont="1" applyFill="1" applyBorder="1" applyAlignment="1" applyProtection="1">
      <alignment horizontal="center" vertical="top" wrapText="1"/>
    </xf>
    <xf numFmtId="49" fontId="11" fillId="2" borderId="36" xfId="0" applyNumberFormat="1" applyFont="1" applyFill="1" applyBorder="1" applyAlignment="1" applyProtection="1">
      <alignment horizontal="left" vertical="top" wrapText="1"/>
      <protection locked="0"/>
    </xf>
    <xf numFmtId="4" fontId="11" fillId="2" borderId="36" xfId="0" applyNumberFormat="1" applyFont="1" applyFill="1" applyBorder="1" applyAlignment="1" applyProtection="1">
      <alignment horizontal="center" vertical="top" wrapText="1"/>
      <protection locked="0"/>
    </xf>
    <xf numFmtId="4" fontId="12" fillId="6" borderId="37" xfId="0" applyNumberFormat="1" applyFont="1" applyFill="1" applyBorder="1" applyAlignment="1">
      <alignment horizontal="center" vertical="top" wrapText="1"/>
    </xf>
    <xf numFmtId="0" fontId="8" fillId="7" borderId="42" xfId="0" applyFont="1" applyFill="1" applyBorder="1" applyAlignment="1">
      <alignment horizontal="left"/>
    </xf>
    <xf numFmtId="0" fontId="8" fillId="7" borderId="14" xfId="0" applyFont="1" applyFill="1" applyBorder="1" applyAlignment="1">
      <alignment horizontal="left"/>
    </xf>
    <xf numFmtId="4" fontId="13" fillId="6" borderId="9" xfId="0" applyNumberFormat="1" applyFont="1" applyFill="1" applyBorder="1" applyAlignment="1" applyProtection="1">
      <alignment horizontal="center" vertical="top" wrapText="1"/>
    </xf>
    <xf numFmtId="0" fontId="8" fillId="6" borderId="41" xfId="0" applyFont="1" applyFill="1" applyBorder="1" applyAlignment="1">
      <alignment horizontal="center"/>
    </xf>
    <xf numFmtId="49" fontId="12" fillId="6" borderId="33" xfId="0" applyNumberFormat="1" applyFont="1" applyFill="1" applyBorder="1" applyAlignment="1">
      <alignment horizontal="left" vertical="top" wrapText="1"/>
    </xf>
    <xf numFmtId="49" fontId="11" fillId="2" borderId="53" xfId="0" applyNumberFormat="1" applyFont="1" applyFill="1" applyBorder="1" applyAlignment="1" applyProtection="1">
      <alignment horizontal="left" vertical="top" wrapText="1"/>
      <protection locked="0"/>
    </xf>
    <xf numFmtId="4" fontId="12" fillId="6" borderId="44" xfId="0" applyNumberFormat="1" applyFont="1" applyFill="1" applyBorder="1" applyAlignment="1">
      <alignment horizontal="center" vertical="top" wrapText="1"/>
    </xf>
    <xf numFmtId="4" fontId="11" fillId="6" borderId="9" xfId="0" applyNumberFormat="1" applyFont="1" applyFill="1" applyBorder="1" applyAlignment="1" applyProtection="1">
      <alignment horizontal="center" vertical="top" wrapText="1"/>
    </xf>
    <xf numFmtId="0" fontId="8" fillId="6" borderId="31" xfId="0" applyFont="1" applyFill="1" applyBorder="1" applyAlignment="1">
      <alignment horizontal="center"/>
    </xf>
    <xf numFmtId="49" fontId="11" fillId="2" borderId="54" xfId="0" applyNumberFormat="1" applyFont="1" applyFill="1" applyBorder="1" applyAlignment="1" applyProtection="1">
      <alignment horizontal="left" vertical="top" wrapText="1"/>
      <protection locked="0"/>
    </xf>
    <xf numFmtId="4" fontId="11" fillId="2" borderId="28" xfId="0" applyNumberFormat="1" applyFont="1" applyFill="1" applyBorder="1" applyAlignment="1" applyProtection="1">
      <alignment horizontal="center" vertical="top" wrapText="1"/>
      <protection locked="0"/>
    </xf>
    <xf numFmtId="4" fontId="12" fillId="6" borderId="10" xfId="0" applyNumberFormat="1" applyFont="1" applyFill="1" applyBorder="1" applyAlignment="1">
      <alignment horizontal="center" vertical="top" wrapText="1"/>
    </xf>
    <xf numFmtId="0" fontId="2" fillId="7" borderId="45" xfId="0" applyFont="1" applyFill="1" applyBorder="1" applyAlignment="1">
      <alignment horizontal="left"/>
    </xf>
    <xf numFmtId="0" fontId="8" fillId="7" borderId="46" xfId="0" applyFont="1" applyFill="1" applyBorder="1" applyAlignment="1">
      <alignment horizontal="left"/>
    </xf>
    <xf numFmtId="0" fontId="8" fillId="7" borderId="47" xfId="0" applyFont="1" applyFill="1" applyBorder="1" applyAlignment="1">
      <alignment horizontal="left"/>
    </xf>
    <xf numFmtId="0" fontId="2" fillId="6" borderId="41" xfId="0" applyFont="1" applyFill="1" applyBorder="1" applyAlignment="1">
      <alignment horizontal="left"/>
    </xf>
    <xf numFmtId="0" fontId="2" fillId="6" borderId="42" xfId="0" applyFont="1" applyFill="1" applyBorder="1" applyAlignment="1">
      <alignment horizontal="left"/>
    </xf>
    <xf numFmtId="0" fontId="2" fillId="6" borderId="14" xfId="0" applyFont="1" applyFill="1" applyBorder="1" applyAlignment="1">
      <alignment horizontal="left"/>
    </xf>
    <xf numFmtId="4" fontId="2" fillId="6" borderId="10" xfId="0" applyNumberFormat="1" applyFont="1" applyFill="1" applyBorder="1" applyAlignment="1">
      <alignment horizontal="center" vertical="top" wrapText="1"/>
    </xf>
    <xf numFmtId="0" fontId="8" fillId="2" borderId="33" xfId="0" applyFont="1" applyFill="1" applyBorder="1" applyAlignment="1">
      <alignment horizontal="center"/>
    </xf>
    <xf numFmtId="1" fontId="8" fillId="0" borderId="32" xfId="0" applyNumberFormat="1" applyFont="1" applyBorder="1" applyAlignment="1">
      <alignment horizontal="center" vertical="center"/>
    </xf>
    <xf numFmtId="4" fontId="10" fillId="0" borderId="52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3" fontId="12" fillId="6" borderId="33" xfId="0" applyNumberFormat="1" applyFont="1" applyFill="1" applyBorder="1" applyAlignment="1">
      <alignment horizontal="center" vertical="top" wrapText="1"/>
    </xf>
    <xf numFmtId="4" fontId="12" fillId="6" borderId="33" xfId="0" applyNumberFormat="1" applyFont="1" applyFill="1" applyBorder="1" applyAlignment="1">
      <alignment horizontal="center" vertical="top" wrapText="1"/>
    </xf>
    <xf numFmtId="0" fontId="2" fillId="0" borderId="51" xfId="0" applyFont="1" applyBorder="1" applyAlignment="1">
      <alignment horizontal="left"/>
    </xf>
    <xf numFmtId="0" fontId="8" fillId="0" borderId="46" xfId="0" applyFont="1" applyBorder="1" applyAlignment="1">
      <alignment horizontal="left"/>
    </xf>
    <xf numFmtId="0" fontId="8" fillId="0" borderId="52" xfId="0" applyFont="1" applyBorder="1" applyAlignment="1">
      <alignment horizontal="left"/>
    </xf>
    <xf numFmtId="4" fontId="13" fillId="6" borderId="33" xfId="0" applyNumberFormat="1" applyFont="1" applyFill="1" applyBorder="1" applyAlignment="1" applyProtection="1">
      <alignment horizontal="center" vertical="top" wrapText="1"/>
    </xf>
    <xf numFmtId="0" fontId="14" fillId="6" borderId="51" xfId="0" applyFont="1" applyFill="1" applyBorder="1" applyAlignment="1">
      <alignment horizontal="left"/>
    </xf>
    <xf numFmtId="0" fontId="14" fillId="6" borderId="46" xfId="0" applyFont="1" applyFill="1" applyBorder="1" applyAlignment="1">
      <alignment horizontal="left"/>
    </xf>
    <xf numFmtId="0" fontId="14" fillId="6" borderId="52" xfId="0" applyFont="1" applyFill="1" applyBorder="1" applyAlignment="1">
      <alignment horizontal="left"/>
    </xf>
    <xf numFmtId="4" fontId="2" fillId="6" borderId="33" xfId="0" applyNumberFormat="1" applyFont="1" applyFill="1" applyBorder="1" applyAlignment="1">
      <alignment horizontal="center" vertical="top" wrapText="1"/>
    </xf>
    <xf numFmtId="4" fontId="13" fillId="4" borderId="50" xfId="0" applyNumberFormat="1" applyFont="1" applyFill="1" applyBorder="1" applyAlignment="1" applyProtection="1">
      <alignment horizontal="right" vertical="center" wrapText="1"/>
    </xf>
    <xf numFmtId="4" fontId="13" fillId="4" borderId="48" xfId="0" applyNumberFormat="1" applyFont="1" applyFill="1" applyBorder="1" applyAlignment="1" applyProtection="1">
      <alignment horizontal="right" vertical="center" wrapText="1"/>
    </xf>
    <xf numFmtId="4" fontId="13" fillId="4" borderId="43" xfId="0" applyNumberFormat="1" applyFont="1" applyFill="1" applyBorder="1" applyAlignment="1" applyProtection="1">
      <alignment horizontal="right" vertical="center" wrapText="1"/>
    </xf>
    <xf numFmtId="4" fontId="2" fillId="4" borderId="49" xfId="0" applyNumberFormat="1" applyFont="1" applyFill="1" applyBorder="1" applyAlignment="1">
      <alignment horizontal="center" vertical="center" wrapText="1"/>
    </xf>
    <xf numFmtId="4" fontId="11" fillId="4" borderId="21" xfId="0" applyNumberFormat="1" applyFont="1" applyFill="1" applyBorder="1" applyAlignment="1" applyProtection="1">
      <alignment horizontal="right" vertical="top" wrapText="1"/>
    </xf>
    <xf numFmtId="4" fontId="11" fillId="4" borderId="20" xfId="0" applyNumberFormat="1" applyFont="1" applyFill="1" applyBorder="1" applyAlignment="1" applyProtection="1">
      <alignment horizontal="right" vertical="top" wrapText="1"/>
    </xf>
    <xf numFmtId="9" fontId="11" fillId="2" borderId="27" xfId="0" applyNumberFormat="1" applyFont="1" applyFill="1" applyBorder="1" applyAlignment="1" applyProtection="1">
      <alignment horizontal="center" vertical="top" wrapText="1"/>
    </xf>
    <xf numFmtId="4" fontId="12" fillId="4" borderId="26" xfId="0" applyNumberFormat="1" applyFont="1" applyFill="1" applyBorder="1" applyAlignment="1">
      <alignment horizontal="center" vertical="top" wrapText="1"/>
    </xf>
    <xf numFmtId="4" fontId="11" fillId="4" borderId="22" xfId="0" applyNumberFormat="1" applyFont="1" applyFill="1" applyBorder="1" applyAlignment="1" applyProtection="1">
      <alignment horizontal="right" vertical="top" wrapText="1"/>
    </xf>
    <xf numFmtId="4" fontId="11" fillId="4" borderId="23" xfId="0" applyNumberFormat="1" applyFont="1" applyFill="1" applyBorder="1" applyAlignment="1" applyProtection="1">
      <alignment horizontal="right" vertical="top" wrapText="1"/>
    </xf>
    <xf numFmtId="4" fontId="11" fillId="4" borderId="16" xfId="0" applyNumberFormat="1" applyFont="1" applyFill="1" applyBorder="1" applyAlignment="1" applyProtection="1">
      <alignment horizontal="right" vertical="top" wrapText="1"/>
    </xf>
    <xf numFmtId="4" fontId="12" fillId="4" borderId="2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tabSelected="1" topLeftCell="A7" zoomScale="70" zoomScaleNormal="70" workbookViewId="0">
      <selection activeCell="S8" sqref="S8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10" t="s">
        <v>29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21.75" thickBot="1" x14ac:dyDescent="0.3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7.25" customHeight="1" thickBot="1" x14ac:dyDescent="0.3">
      <c r="B3" s="11" t="s">
        <v>30</v>
      </c>
      <c r="C3" s="12"/>
      <c r="D3" s="12"/>
      <c r="E3" s="13"/>
      <c r="F3" s="7">
        <v>3323728.8</v>
      </c>
      <c r="G3" s="8" t="s">
        <v>2</v>
      </c>
      <c r="H3" s="6"/>
      <c r="I3" s="6"/>
      <c r="J3" s="6"/>
      <c r="K3" s="6"/>
      <c r="L3" s="6"/>
      <c r="M3" s="6"/>
      <c r="N3" s="6"/>
      <c r="O3" s="6"/>
      <c r="P3" s="6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14" t="s">
        <v>22</v>
      </c>
      <c r="C4" s="14"/>
      <c r="D4" s="14"/>
      <c r="E4" s="14"/>
      <c r="F4" s="14"/>
      <c r="G4" s="14"/>
      <c r="H4" s="6"/>
      <c r="I4" s="6"/>
      <c r="J4" s="6"/>
      <c r="K4" s="6"/>
      <c r="L4" s="6"/>
      <c r="M4" s="6"/>
      <c r="N4" s="6"/>
      <c r="O4" s="6"/>
      <c r="P4" s="6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1.75" thickBot="1" x14ac:dyDescent="0.3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15" t="s">
        <v>11</v>
      </c>
      <c r="C7" s="13"/>
      <c r="D7" s="16"/>
      <c r="E7" s="16"/>
      <c r="F7" s="17"/>
      <c r="G7" s="18"/>
      <c r="H7" s="9"/>
      <c r="I7" s="11" t="s">
        <v>3</v>
      </c>
      <c r="J7" s="12"/>
      <c r="K7" s="12"/>
      <c r="L7" s="12"/>
      <c r="M7" s="12"/>
      <c r="N7" s="12"/>
      <c r="O7" s="12"/>
      <c r="P7" s="1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3.75" x14ac:dyDescent="0.25">
      <c r="B8" s="20" t="s">
        <v>4</v>
      </c>
      <c r="C8" s="21" t="s">
        <v>0</v>
      </c>
      <c r="D8" s="21" t="s">
        <v>8</v>
      </c>
      <c r="E8" s="22" t="s">
        <v>9</v>
      </c>
      <c r="F8" s="22" t="s">
        <v>5</v>
      </c>
      <c r="G8" s="23" t="s">
        <v>10</v>
      </c>
      <c r="H8" s="24"/>
      <c r="I8" s="20" t="s">
        <v>4</v>
      </c>
      <c r="J8" s="21" t="s">
        <v>1</v>
      </c>
      <c r="K8" s="22" t="s">
        <v>31</v>
      </c>
      <c r="L8" s="21" t="s">
        <v>8</v>
      </c>
      <c r="M8" s="22" t="s">
        <v>9</v>
      </c>
      <c r="N8" s="22" t="s">
        <v>12</v>
      </c>
      <c r="O8" s="22" t="s">
        <v>5</v>
      </c>
      <c r="P8" s="23" t="s">
        <v>13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.75" x14ac:dyDescent="0.25">
      <c r="B9" s="25" t="s">
        <v>15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7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75" x14ac:dyDescent="0.3">
      <c r="A10" s="5"/>
      <c r="B10" s="28">
        <v>1</v>
      </c>
      <c r="C10" s="29" t="s">
        <v>23</v>
      </c>
      <c r="D10" s="30" t="s">
        <v>17</v>
      </c>
      <c r="E10" s="31">
        <v>58757.06</v>
      </c>
      <c r="F10" s="32">
        <v>12</v>
      </c>
      <c r="G10" s="33">
        <f>E10*F10</f>
        <v>705084.72</v>
      </c>
      <c r="H10" s="34"/>
      <c r="I10" s="35">
        <f>B10</f>
        <v>1</v>
      </c>
      <c r="J10" s="36" t="str">
        <f>C10</f>
        <v>Трансформатор напряжения НАМИ 10-95 (10000) (антирезонансный)</v>
      </c>
      <c r="K10" s="37"/>
      <c r="L10" s="38" t="str">
        <f>D10</f>
        <v>шт</v>
      </c>
      <c r="M10" s="39">
        <f>E10</f>
        <v>58757.06</v>
      </c>
      <c r="N10" s="40"/>
      <c r="O10" s="38">
        <f>F10</f>
        <v>12</v>
      </c>
      <c r="P10" s="4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75" x14ac:dyDescent="0.3">
      <c r="A11" s="5"/>
      <c r="B11" s="42">
        <v>2</v>
      </c>
      <c r="C11" s="29" t="s">
        <v>24</v>
      </c>
      <c r="D11" s="30" t="s">
        <v>17</v>
      </c>
      <c r="E11" s="31">
        <v>305084.75</v>
      </c>
      <c r="F11" s="32">
        <v>5</v>
      </c>
      <c r="G11" s="33">
        <f t="shared" ref="G11" si="0">E11*F11</f>
        <v>1525423.75</v>
      </c>
      <c r="H11" s="34"/>
      <c r="I11" s="43">
        <f t="shared" ref="I11" si="1">B11</f>
        <v>2</v>
      </c>
      <c r="J11" s="44" t="str">
        <f t="shared" ref="J11:J21" si="2">C11</f>
        <v xml:space="preserve">Трансформатор напряжения НАМИ-35 УХЛ1 (антирезонансный) </v>
      </c>
      <c r="K11" s="45"/>
      <c r="L11" s="46" t="str">
        <f t="shared" ref="L11:L21" si="3">D11</f>
        <v>шт</v>
      </c>
      <c r="M11" s="47">
        <f t="shared" ref="M11:M21" si="4">E11</f>
        <v>305084.75</v>
      </c>
      <c r="N11" s="48"/>
      <c r="O11" s="46">
        <f t="shared" ref="O11:O21" si="5">F11</f>
        <v>5</v>
      </c>
      <c r="P11" s="49">
        <f t="shared" ref="P11:P21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.75" x14ac:dyDescent="0.3">
      <c r="A12" s="5"/>
      <c r="B12" s="50" t="s">
        <v>16</v>
      </c>
      <c r="C12" s="51"/>
      <c r="D12" s="51"/>
      <c r="E12" s="51"/>
      <c r="F12" s="52"/>
      <c r="G12" s="53">
        <f>SUM(G10:G11)</f>
        <v>2230508.4699999997</v>
      </c>
      <c r="H12" s="54"/>
      <c r="I12" s="55" t="s">
        <v>16</v>
      </c>
      <c r="J12" s="56"/>
      <c r="K12" s="56"/>
      <c r="L12" s="56"/>
      <c r="M12" s="56"/>
      <c r="N12" s="56"/>
      <c r="O12" s="57"/>
      <c r="P12" s="58">
        <f>SUM(P10:P11)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.75" x14ac:dyDescent="0.3">
      <c r="A13" s="5"/>
      <c r="B13" s="59" t="s">
        <v>18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5" x14ac:dyDescent="0.3">
      <c r="A14" s="5"/>
      <c r="B14" s="28">
        <v>1</v>
      </c>
      <c r="C14" s="62" t="s">
        <v>25</v>
      </c>
      <c r="D14" s="30" t="s">
        <v>17</v>
      </c>
      <c r="E14" s="31">
        <v>59322.03</v>
      </c>
      <c r="F14" s="32">
        <v>5</v>
      </c>
      <c r="G14" s="63">
        <f t="shared" ref="G14:G21" si="7">E14*F14</f>
        <v>296610.15000000002</v>
      </c>
      <c r="H14" s="34"/>
      <c r="I14" s="35">
        <f>B14</f>
        <v>1</v>
      </c>
      <c r="J14" s="36" t="str">
        <f t="shared" si="2"/>
        <v>Трансформатор напряжения НАМИ 10-95 (6000) (антирезонансный)</v>
      </c>
      <c r="K14" s="64"/>
      <c r="L14" s="38" t="str">
        <f>D14</f>
        <v>шт</v>
      </c>
      <c r="M14" s="39">
        <f>E14</f>
        <v>59322.03</v>
      </c>
      <c r="N14" s="65"/>
      <c r="O14" s="38">
        <f>F14</f>
        <v>5</v>
      </c>
      <c r="P14" s="66">
        <f>N14*O14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.75" x14ac:dyDescent="0.3">
      <c r="A15" s="5"/>
      <c r="B15" s="50" t="s">
        <v>19</v>
      </c>
      <c r="C15" s="67"/>
      <c r="D15" s="67"/>
      <c r="E15" s="67"/>
      <c r="F15" s="68"/>
      <c r="G15" s="69">
        <f>SUM(G14:G14)</f>
        <v>296610.15000000002</v>
      </c>
      <c r="H15" s="54"/>
      <c r="I15" s="55" t="s">
        <v>19</v>
      </c>
      <c r="J15" s="56"/>
      <c r="K15" s="56"/>
      <c r="L15" s="56"/>
      <c r="M15" s="56"/>
      <c r="N15" s="56"/>
      <c r="O15" s="57"/>
      <c r="P15" s="58">
        <f>SUM(P14:P14)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.75" x14ac:dyDescent="0.3">
      <c r="A16" s="5"/>
      <c r="B16" s="59" t="s">
        <v>26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75.75" thickBot="1" x14ac:dyDescent="0.35">
      <c r="A17" s="5"/>
      <c r="B17" s="28">
        <v>1</v>
      </c>
      <c r="C17" s="29" t="s">
        <v>25</v>
      </c>
      <c r="D17" s="30" t="s">
        <v>17</v>
      </c>
      <c r="E17" s="31">
        <v>55932.2</v>
      </c>
      <c r="F17" s="32">
        <v>7</v>
      </c>
      <c r="G17" s="63">
        <f t="shared" si="7"/>
        <v>391525.39999999997</v>
      </c>
      <c r="H17" s="34"/>
      <c r="I17" s="70">
        <f t="shared" ref="I17:I18" si="8">B17</f>
        <v>1</v>
      </c>
      <c r="J17" s="71" t="str">
        <f t="shared" si="2"/>
        <v>Трансформатор напряжения НАМИ 10-95 (6000) (антирезонансный)</v>
      </c>
      <c r="K17" s="72"/>
      <c r="L17" s="38" t="str">
        <f t="shared" si="3"/>
        <v>шт</v>
      </c>
      <c r="M17" s="39">
        <f t="shared" si="4"/>
        <v>55932.2</v>
      </c>
      <c r="N17" s="65"/>
      <c r="O17" s="38">
        <f t="shared" si="5"/>
        <v>7</v>
      </c>
      <c r="P17" s="73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40.5" customHeight="1" thickBot="1" x14ac:dyDescent="0.35">
      <c r="A18" s="5"/>
      <c r="B18" s="42">
        <v>2</v>
      </c>
      <c r="C18" s="29" t="s">
        <v>23</v>
      </c>
      <c r="D18" s="30" t="s">
        <v>17</v>
      </c>
      <c r="E18" s="31">
        <v>55932.22</v>
      </c>
      <c r="F18" s="32">
        <v>3</v>
      </c>
      <c r="G18" s="74">
        <f t="shared" si="7"/>
        <v>167796.66</v>
      </c>
      <c r="H18" s="34"/>
      <c r="I18" s="75">
        <f t="shared" si="8"/>
        <v>2</v>
      </c>
      <c r="J18" s="71" t="str">
        <f t="shared" si="2"/>
        <v>Трансформатор напряжения НАМИ 10-95 (10000) (антирезонансный)</v>
      </c>
      <c r="K18" s="76"/>
      <c r="L18" s="46" t="str">
        <f t="shared" si="3"/>
        <v>шт</v>
      </c>
      <c r="M18" s="47">
        <f t="shared" si="4"/>
        <v>55932.22</v>
      </c>
      <c r="N18" s="77"/>
      <c r="O18" s="46">
        <f t="shared" si="5"/>
        <v>3</v>
      </c>
      <c r="P18" s="78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.5" thickBot="1" x14ac:dyDescent="0.35">
      <c r="A19" s="5"/>
      <c r="B19" s="79" t="s">
        <v>20</v>
      </c>
      <c r="C19" s="80"/>
      <c r="D19" s="80"/>
      <c r="E19" s="80"/>
      <c r="F19" s="81"/>
      <c r="G19" s="69">
        <f>SUM(G17:G18)</f>
        <v>559322.05999999994</v>
      </c>
      <c r="H19" s="54"/>
      <c r="I19" s="82" t="s">
        <v>20</v>
      </c>
      <c r="J19" s="83"/>
      <c r="K19" s="83"/>
      <c r="L19" s="83"/>
      <c r="M19" s="83"/>
      <c r="N19" s="83"/>
      <c r="O19" s="84"/>
      <c r="P19" s="85">
        <f>SUM(P17:P18)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.75" x14ac:dyDescent="0.3">
      <c r="A20" s="5"/>
      <c r="B20" s="59" t="s">
        <v>27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93.75" x14ac:dyDescent="0.3">
      <c r="A21" s="5"/>
      <c r="B21" s="86">
        <v>1</v>
      </c>
      <c r="C21" s="62" t="s">
        <v>28</v>
      </c>
      <c r="D21" s="87" t="s">
        <v>17</v>
      </c>
      <c r="E21" s="88">
        <v>59322.03</v>
      </c>
      <c r="F21" s="32">
        <v>4</v>
      </c>
      <c r="G21" s="33">
        <f t="shared" si="7"/>
        <v>237288.12</v>
      </c>
      <c r="H21" s="89"/>
      <c r="I21" s="43">
        <v>1</v>
      </c>
      <c r="J21" s="71" t="str">
        <f t="shared" si="2"/>
        <v>Трансформатор напряжения  (антирезонансный) НАМИ 10-95 (10000)</v>
      </c>
      <c r="K21" s="90"/>
      <c r="L21" s="91" t="str">
        <f t="shared" si="3"/>
        <v>шт</v>
      </c>
      <c r="M21" s="92">
        <f t="shared" si="4"/>
        <v>59322.03</v>
      </c>
      <c r="N21" s="90"/>
      <c r="O21" s="91">
        <f t="shared" si="5"/>
        <v>4</v>
      </c>
      <c r="P21" s="92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.75" x14ac:dyDescent="0.3">
      <c r="A22" s="5"/>
      <c r="B22" s="93" t="s">
        <v>21</v>
      </c>
      <c r="C22" s="94"/>
      <c r="D22" s="94"/>
      <c r="E22" s="94"/>
      <c r="F22" s="95"/>
      <c r="G22" s="96">
        <f>SUM(G21:G21)</f>
        <v>237288.12</v>
      </c>
      <c r="H22" s="34"/>
      <c r="I22" s="97" t="s">
        <v>21</v>
      </c>
      <c r="J22" s="98"/>
      <c r="K22" s="98"/>
      <c r="L22" s="98"/>
      <c r="M22" s="98"/>
      <c r="N22" s="98"/>
      <c r="O22" s="99"/>
      <c r="P22" s="100">
        <f>SUM(P21:P21)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1.5" customHeight="1" thickBot="1" x14ac:dyDescent="0.3">
      <c r="A23" s="5"/>
      <c r="B23" s="101" t="s">
        <v>6</v>
      </c>
      <c r="C23" s="102"/>
      <c r="D23" s="102"/>
      <c r="E23" s="102"/>
      <c r="F23" s="103"/>
      <c r="G23" s="104">
        <f>G22+G19+G15+G12</f>
        <v>3323728.8</v>
      </c>
      <c r="H23" s="34"/>
      <c r="I23" s="101" t="s">
        <v>6</v>
      </c>
      <c r="J23" s="102"/>
      <c r="K23" s="102"/>
      <c r="L23" s="102"/>
      <c r="M23" s="102"/>
      <c r="N23" s="102"/>
      <c r="O23" s="103"/>
      <c r="P23" s="104">
        <f>P22+P19+P15+P12</f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customHeight="1" x14ac:dyDescent="0.25">
      <c r="A24" s="5"/>
      <c r="B24" s="105" t="s">
        <v>14</v>
      </c>
      <c r="C24" s="106"/>
      <c r="D24" s="106"/>
      <c r="E24" s="106"/>
      <c r="F24" s="107">
        <v>0.2</v>
      </c>
      <c r="G24" s="108">
        <f>G23*F24</f>
        <v>664745.76</v>
      </c>
      <c r="H24" s="34"/>
      <c r="I24" s="105" t="s">
        <v>14</v>
      </c>
      <c r="J24" s="106"/>
      <c r="K24" s="106"/>
      <c r="L24" s="106"/>
      <c r="M24" s="106"/>
      <c r="N24" s="106"/>
      <c r="O24" s="107">
        <v>0.2</v>
      </c>
      <c r="P24" s="108">
        <f>P23*O24</f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3.75" customHeight="1" thickBot="1" x14ac:dyDescent="0.3">
      <c r="A25" s="5"/>
      <c r="B25" s="109" t="s">
        <v>7</v>
      </c>
      <c r="C25" s="110"/>
      <c r="D25" s="110"/>
      <c r="E25" s="110"/>
      <c r="F25" s="111"/>
      <c r="G25" s="112">
        <f>G23+G24</f>
        <v>3988474.5599999996</v>
      </c>
      <c r="H25" s="34"/>
      <c r="I25" s="109" t="s">
        <v>7</v>
      </c>
      <c r="J25" s="110"/>
      <c r="K25" s="110"/>
      <c r="L25" s="110"/>
      <c r="M25" s="110"/>
      <c r="N25" s="110"/>
      <c r="O25" s="111"/>
      <c r="P25" s="112">
        <f>P23+P24</f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3.75" customHeight="1" x14ac:dyDescent="0.25">
      <c r="B26" s="1"/>
      <c r="C26" s="1"/>
      <c r="D26" s="1"/>
      <c r="E26" s="1"/>
      <c r="F26" s="2"/>
      <c r="G26" s="2"/>
      <c r="H26" s="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6" ht="151.5" customHeigh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1"/>
    </row>
    <row r="28" spans="1:26" x14ac:dyDescent="0.25">
      <c r="Z28" s="1"/>
    </row>
  </sheetData>
  <mergeCells count="23">
    <mergeCell ref="B16:P16"/>
    <mergeCell ref="B9:P9"/>
    <mergeCell ref="B12:F12"/>
    <mergeCell ref="I12:O12"/>
    <mergeCell ref="B13:P13"/>
    <mergeCell ref="B15:F15"/>
    <mergeCell ref="I15:O15"/>
    <mergeCell ref="B1:P1"/>
    <mergeCell ref="B3:E3"/>
    <mergeCell ref="B23:F23"/>
    <mergeCell ref="B25:F25"/>
    <mergeCell ref="B4:G4"/>
    <mergeCell ref="B7:G7"/>
    <mergeCell ref="I25:O25"/>
    <mergeCell ref="B24:E24"/>
    <mergeCell ref="I24:N24"/>
    <mergeCell ref="B19:F19"/>
    <mergeCell ref="I19:O19"/>
    <mergeCell ref="B20:P20"/>
    <mergeCell ref="B22:F22"/>
    <mergeCell ref="I22:O22"/>
    <mergeCell ref="I7:P7"/>
    <mergeCell ref="I23:O23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2018-11-23T02:07:53Z</dcterms:modified>
</cp:coreProperties>
</file>