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workbookProtection workbookPassword="CC99" lockStructure="1"/>
  <bookViews>
    <workbookView xWindow="480" yWindow="240" windowWidth="27795" windowHeight="12465"/>
  </bookViews>
  <sheets>
    <sheet name="Лист1" sheetId="1" r:id="rId1"/>
  </sheets>
  <definedNames>
    <definedName name="Z_D3E5AFB2_A911_4663_B506_36248F00171B_.wvu.PrintArea" localSheetId="0" hidden="1">Лист1!$A$23:$D$212</definedName>
    <definedName name="_xlnm.Print_Area" localSheetId="0">Лист1!$A$1:$D$202</definedName>
  </definedNames>
  <calcPr calcId="152511" refMode="R1C1"/>
  <customWorkbookViews>
    <customWorkbookView name="Суворов Игорь Игоревич - Личное представление" guid="{D3E5AFB2-A911-4663-B506-36248F00171B}" mergeInterval="0" personalView="1" maximized="1" windowWidth="1916" windowHeight="855" activeSheetId="1"/>
  </customWorkbookViews>
</workbook>
</file>

<file path=xl/calcChain.xml><?xml version="1.0" encoding="utf-8"?>
<calcChain xmlns="http://schemas.openxmlformats.org/spreadsheetml/2006/main">
  <c r="D144" i="1" l="1"/>
  <c r="D143" i="1"/>
  <c r="D142" i="1"/>
  <c r="D114" i="1"/>
  <c r="D113" i="1"/>
  <c r="D112" i="1"/>
  <c r="D84" i="1"/>
  <c r="D83" i="1"/>
  <c r="D82" i="1"/>
  <c r="D54" i="1"/>
  <c r="D53" i="1"/>
  <c r="D52" i="1"/>
  <c r="D156" i="1" l="1"/>
  <c r="D155" i="1"/>
  <c r="D126" i="1"/>
  <c r="D125" i="1"/>
  <c r="D96" i="1"/>
  <c r="D95" i="1"/>
  <c r="D157" i="1"/>
  <c r="D127" i="1"/>
  <c r="D97" i="1"/>
  <c r="D43" i="1" l="1"/>
  <c r="D163" i="1"/>
  <c r="D100" i="1"/>
  <c r="D130" i="1"/>
  <c r="D158" i="1"/>
  <c r="D159" i="1" s="1"/>
  <c r="D160" i="1"/>
  <c r="D161" i="1"/>
  <c r="D162" i="1" s="1"/>
  <c r="D128" i="1"/>
  <c r="D129" i="1" s="1"/>
  <c r="D98" i="1"/>
  <c r="D99" i="1" s="1"/>
  <c r="D133" i="1"/>
  <c r="D131" i="1"/>
  <c r="D132" i="1" s="1"/>
  <c r="D103" i="1"/>
  <c r="D101" i="1"/>
  <c r="D102" i="1" s="1"/>
</calcChain>
</file>

<file path=xl/sharedStrings.xml><?xml version="1.0" encoding="utf-8"?>
<sst xmlns="http://schemas.openxmlformats.org/spreadsheetml/2006/main" count="350" uniqueCount="118">
  <si>
    <t>Наименованние работ</t>
  </si>
  <si>
    <t>Кол-во</t>
  </si>
  <si>
    <t>Единица измерения</t>
  </si>
  <si>
    <t>№ п/п</t>
  </si>
  <si>
    <t>шт.</t>
  </si>
  <si>
    <t>Развозка опор по трассе ВЛ</t>
  </si>
  <si>
    <t>Развозка оснастки промежуточных опор по трассе ВЛ</t>
  </si>
  <si>
    <t>Развозка оснастки анкерных опор по трассе ВЛ</t>
  </si>
  <si>
    <t>Забивка вертикальных электродов, на глубину до 3 м</t>
  </si>
  <si>
    <t>Устройство горизонтального заземления</t>
  </si>
  <si>
    <t>Устройство заземляющих спусков на опоре ВЛ-0,4 кВ</t>
  </si>
  <si>
    <t>100 м</t>
  </si>
  <si>
    <t>100 м³</t>
  </si>
  <si>
    <t>Разработка грунта вручную</t>
  </si>
  <si>
    <t>Засыпка траншей и котлованов вручную</t>
  </si>
  <si>
    <t>Установка информационных знаков</t>
  </si>
  <si>
    <t>км</t>
  </si>
  <si>
    <t>т</t>
  </si>
  <si>
    <t>ПГС</t>
  </si>
  <si>
    <t>Транспортная схема</t>
  </si>
  <si>
    <t xml:space="preserve">Устройство ответвлений от ВЛ - 0,4 кВ к зданиямв 2 провода </t>
  </si>
  <si>
    <t xml:space="preserve">Устройство ответвлений от ВЛ - 0,4 кВ к зданиям в 4 провода </t>
  </si>
  <si>
    <t>км.</t>
  </si>
  <si>
    <t>Снятие ответвленийв 2 провода</t>
  </si>
  <si>
    <t>Снятие ответвленийв 4 провода</t>
  </si>
  <si>
    <t>Демонтаж одностоечных деревянных опор ВЛ 0,4 кВ</t>
  </si>
  <si>
    <t>Демонтаж провода ВЛ 0,4 кВ (в 3 провода)</t>
  </si>
  <si>
    <t>Демонтаж одного дополнительного провода</t>
  </si>
  <si>
    <r>
      <t xml:space="preserve">Монтаж одностоечных ж/б опор (П-23) ВЛ 0,4  кВ </t>
    </r>
    <r>
      <rPr>
        <i/>
        <sz val="11"/>
        <color theme="1"/>
        <rFont val="Times New Roman"/>
        <family val="1"/>
        <charset val="204"/>
      </rPr>
      <t>(Засыпка пазух котлованов и трамбовка осуществляется при установке опор привозным грунтом –ПГС из расчёта 0,2 м3 под одну стойку)</t>
    </r>
  </si>
  <si>
    <r>
      <t xml:space="preserve">Монтаж подставных одностоечных ж/б опор (П-23) ВЛ 0,4  кВ </t>
    </r>
    <r>
      <rPr>
        <i/>
        <sz val="11"/>
        <color theme="1"/>
        <rFont val="Times New Roman"/>
        <family val="1"/>
        <charset val="204"/>
      </rPr>
      <t>(Засыпка пазух котлованов и трамбовка осуществляется при установке опор привозным грунтом –ПГС из расчёта 0,2 м3 под одну стойку)</t>
    </r>
  </si>
  <si>
    <r>
      <t xml:space="preserve">Монтаж промежуточных одностоечных ж/б опор (УП-23) ВЛ 0,4  кВ с одним подкосом </t>
    </r>
    <r>
      <rPr>
        <i/>
        <sz val="11"/>
        <color theme="1"/>
        <rFont val="Times New Roman"/>
        <family val="1"/>
        <charset val="204"/>
      </rPr>
      <t>(Засыпка пазух котлованов и трамбовка осуществляется при установке опор привозным грунтом –ПГС из расчёта 0,2 м3 под одну стойку)</t>
    </r>
  </si>
  <si>
    <r>
      <t xml:space="preserve">Монтаж концевых одностоечных ж/б опор (А-23) ВЛ 0,4  кВ с одним подкосом </t>
    </r>
    <r>
      <rPr>
        <i/>
        <sz val="11"/>
        <color theme="1"/>
        <rFont val="Times New Roman"/>
        <family val="1"/>
        <charset val="204"/>
      </rPr>
      <t>(Засыпка пазух котлованов и трамбовка осуществляется при установке опор привозным грунтом –ПГС из расчёта 0,2 м3 под одну стойку)</t>
    </r>
  </si>
  <si>
    <r>
      <t xml:space="preserve">Монтаж одностоечных ж/б опор (УА-23) ВЛ 0,4 кВ с двумя подкосами </t>
    </r>
    <r>
      <rPr>
        <i/>
        <sz val="11"/>
        <color theme="1"/>
        <rFont val="Times New Roman"/>
        <family val="1"/>
        <charset val="204"/>
      </rPr>
      <t>(Засыпка пазух котлованов и трамбовка осуществляется при установке опор привозным грунтом –ПГС из расчёта 0,2 м3 под одну стойку)</t>
    </r>
  </si>
  <si>
    <r>
      <t xml:space="preserve">Монтаж дополнительного подкоса на существующую опору ВЛ-0,4 кВ </t>
    </r>
    <r>
      <rPr>
        <i/>
        <sz val="11"/>
        <rFont val="Times New Roman"/>
        <family val="1"/>
        <charset val="204"/>
      </rPr>
      <t>(Засыпка пазух котлованов и трамбовка осуществляется при установке опор привозным грунтом –ПГС из расчёта 0,2 м3 под одну стойку)</t>
    </r>
  </si>
  <si>
    <t xml:space="preserve">Подвеска изолированных проводов ВЛ 0,4 кВ с помощью механизмов на опорах </t>
  </si>
  <si>
    <t>Демонтажные работы на ВЛ 0.4 кВ Ф-3 от ТП №36-05</t>
  </si>
  <si>
    <t>Демонтажные работы на ВЛ 0.4 кВ Ф-4 от ТП №36-05</t>
  </si>
  <si>
    <t>Демонтажные работы на ВЛ 0.4 кВ Ф-5 от ТП №36-05</t>
  </si>
  <si>
    <t>Демонтажные работы на ВЛ 0.4 кВ Ф-6 от ТП №36-05</t>
  </si>
  <si>
    <r>
      <t xml:space="preserve">Демонтаж одностоечных деревянных опор ВЛ 0,4 кВ с одним подкосом </t>
    </r>
    <r>
      <rPr>
        <sz val="12"/>
        <rFont val="Times New Roman"/>
        <family val="1"/>
        <charset val="204"/>
      </rPr>
      <t/>
    </r>
  </si>
  <si>
    <t>Валка деревьев твёрдых пород диаметр стволов до 32 см.</t>
  </si>
  <si>
    <t>Разделка древесины твёрдых пород диаметром  до 32 см.</t>
  </si>
  <si>
    <t>Перевозка демонтированных материалов</t>
  </si>
  <si>
    <t>Перевозка порубочных остатков</t>
  </si>
  <si>
    <t>Монтажные работы на ВЛ 0.4 кВ Ф-3 от ТП №36-05</t>
  </si>
  <si>
    <t>Монтажные работы на ВЛ 0.4 кВ Ф-4 от ТП №36-05</t>
  </si>
  <si>
    <t>Монтажные работы на ВЛ 0.4 кВ Ф-5 от ТП №36-05</t>
  </si>
  <si>
    <t>Монтажные работы на ВЛ 0.4 кВ Ф-6 от ТП №36-05</t>
  </si>
  <si>
    <t>ВЕДОМОСТЬ ОБЪЕМОВ РАБОТ</t>
  </si>
  <si>
    <t xml:space="preserve">Комиссия в составе: </t>
  </si>
  <si>
    <t>10 м</t>
  </si>
  <si>
    <t>Стойка СВ 105-5, ТУ-5863-00700113557-94</t>
  </si>
  <si>
    <t>Устройство протяженного заземлителя в грунтах 1-4 групп, при длине луча до 10 м.</t>
  </si>
  <si>
    <r>
      <t>Подвеска провода ВЛ 110 кВ сечением до 120 мм</t>
    </r>
    <r>
      <rPr>
        <vertAlign val="superscript"/>
        <sz val="13"/>
        <color theme="1"/>
        <rFont val="Times New Roman"/>
        <family val="1"/>
        <charset val="204"/>
      </rPr>
      <t xml:space="preserve">2 </t>
    </r>
    <r>
      <rPr>
        <sz val="13"/>
        <color theme="1"/>
        <rFont val="Times New Roman"/>
        <family val="1"/>
        <charset val="204"/>
      </rPr>
      <t xml:space="preserve">без пересечений с препятствиями </t>
    </r>
  </si>
  <si>
    <t>шт/т</t>
  </si>
  <si>
    <t>1 км линии (в 3 провода)</t>
  </si>
  <si>
    <r>
      <t>м</t>
    </r>
    <r>
      <rPr>
        <vertAlign val="superscript"/>
        <sz val="13"/>
        <color theme="1"/>
        <rFont val="Times New Roman"/>
        <family val="1"/>
        <charset val="204"/>
      </rPr>
      <t>3</t>
    </r>
  </si>
  <si>
    <t>м</t>
  </si>
  <si>
    <t>Заходы ЛЭП 110 кВ на ПС 220 кВ  Рудная (строительство), (ООО "Албынский рудник"), филиал "АЭС"</t>
  </si>
  <si>
    <r>
      <t xml:space="preserve">провела обследование </t>
    </r>
    <r>
      <rPr>
        <u/>
        <sz val="13"/>
        <color rgb="FFFF0000"/>
        <rFont val="Times New Roman"/>
        <family val="1"/>
        <charset val="204"/>
      </rPr>
      <t xml:space="preserve"> ВЛ 110 кВ «Февральск-Коболдо 1,2».</t>
    </r>
    <r>
      <rPr>
        <u/>
        <sz val="13"/>
        <color theme="1"/>
        <rFont val="Times New Roman"/>
        <family val="1"/>
        <charset val="204"/>
      </rPr>
      <t xml:space="preserve"> и установила необходимость производства следующего объема работ:</t>
    </r>
  </si>
  <si>
    <t>Провод неизолированный АС-120/19</t>
  </si>
  <si>
    <t>Изолятор  ПС-70Д</t>
  </si>
  <si>
    <t>Зажим натяжной болтовой НБ-2-6</t>
  </si>
  <si>
    <t>Звено промежуточное ПР-7-6</t>
  </si>
  <si>
    <t>Серьга СР-7-16</t>
  </si>
  <si>
    <t xml:space="preserve">Ушко двухлапчатое У2-7-16 </t>
  </si>
  <si>
    <t>Электроды Э24А</t>
  </si>
  <si>
    <t>кг</t>
  </si>
  <si>
    <t>Сталь d-16</t>
  </si>
  <si>
    <t>Сталь d-20</t>
  </si>
  <si>
    <t>Сталь d-12</t>
  </si>
  <si>
    <t>г. Благовещенск – г. Свободный</t>
  </si>
  <si>
    <t>г. Свободный – п. Коболдо</t>
  </si>
  <si>
    <t>Заходы ЛЭП 110 кВ на ПС 220 кВ  Рудная</t>
  </si>
  <si>
    <t>(строительство), (ООО "Албынский</t>
  </si>
  <si>
    <t>рудник"), филиал "АЭС"</t>
  </si>
  <si>
    <t xml:space="preserve">Приложение 2 к техническому заданию </t>
  </si>
  <si>
    <r>
      <t>Разработка грунта в котлованах объемом до 500 м</t>
    </r>
    <r>
      <rPr>
        <vertAlign val="superscript"/>
        <sz val="13"/>
        <color theme="1"/>
        <rFont val="Times New Roman"/>
        <family val="1"/>
        <charset val="204"/>
      </rPr>
      <t xml:space="preserve">3 </t>
    </r>
    <r>
      <rPr>
        <sz val="13"/>
        <color theme="1"/>
        <rFont val="Times New Roman"/>
        <family val="1"/>
        <charset val="204"/>
      </rPr>
      <t>экскаваторами с ковшом вместимостью 0,4(0,35-0,46) м</t>
    </r>
    <r>
      <rPr>
        <vertAlign val="superscript"/>
        <sz val="13"/>
        <color theme="1"/>
        <rFont val="Times New Roman"/>
        <family val="1"/>
        <charset val="204"/>
      </rPr>
      <t xml:space="preserve">3 </t>
    </r>
    <r>
      <rPr>
        <sz val="13"/>
        <color theme="1"/>
        <rFont val="Times New Roman"/>
        <family val="1"/>
        <charset val="204"/>
      </rPr>
      <t>группа грунтов 2.</t>
    </r>
  </si>
  <si>
    <r>
      <t>Разработка грунта вручную в траншеях шириной более 2 м. и котлованах площадью сечения до 5 м</t>
    </r>
    <r>
      <rPr>
        <vertAlign val="superscript"/>
        <sz val="13"/>
        <color theme="1"/>
        <rFont val="Times New Roman"/>
        <family val="1"/>
        <charset val="204"/>
      </rPr>
      <t xml:space="preserve">2 </t>
    </r>
    <r>
      <rPr>
        <sz val="13"/>
        <color theme="1"/>
        <rFont val="Times New Roman"/>
        <family val="1"/>
        <charset val="204"/>
      </rPr>
      <t>с креплениями, глубина траншей и котлованов до 3 метров.</t>
    </r>
  </si>
  <si>
    <t>Устройство основания под фундаменты щебеночного.</t>
  </si>
  <si>
    <r>
      <t>Установка сборных железобетонных ригелей к фундаментам объемом до 0,2 м</t>
    </r>
    <r>
      <rPr>
        <vertAlign val="superscript"/>
        <sz val="13"/>
        <color theme="1"/>
        <rFont val="Times New Roman"/>
        <family val="1"/>
        <charset val="204"/>
      </rPr>
      <t>3</t>
    </r>
    <r>
      <rPr>
        <sz val="13"/>
        <color theme="1"/>
        <rFont val="Times New Roman"/>
        <family val="1"/>
        <charset val="204"/>
      </rPr>
      <t xml:space="preserve"> </t>
    </r>
  </si>
  <si>
    <t>Гидроизоляция сборных железобетонных фундаментов ВЛ, массой до 2 т.</t>
  </si>
  <si>
    <t>Засыпка траншей и котлованов с перемещением грунта до 5 м. бульдозерами.</t>
  </si>
  <si>
    <t>Уплотнение грунта пневматическими трамбовками</t>
  </si>
  <si>
    <t>Полив водой уплотняемого грунта насыпей</t>
  </si>
  <si>
    <t>Засыпка вручную траншей, пазух котлованов и ям.</t>
  </si>
  <si>
    <t>Планировка площадей бульдозерами.</t>
  </si>
  <si>
    <t>Установка стальных анкерно-угловых опор</t>
  </si>
  <si>
    <t>Приварка гаек к болтам.</t>
  </si>
  <si>
    <t>Окраска металлических поверхностей</t>
  </si>
  <si>
    <t xml:space="preserve">Подвеска одного грозозащитного троса ВЛ 110 кВ без пересечений с препятствиями  </t>
  </si>
  <si>
    <r>
      <t>м</t>
    </r>
    <r>
      <rPr>
        <vertAlign val="superscript"/>
        <sz val="13"/>
        <color theme="1"/>
        <rFont val="Times New Roman"/>
        <family val="1"/>
        <charset val="204"/>
      </rPr>
      <t>2</t>
    </r>
  </si>
  <si>
    <t>Провод стальной ПС-70</t>
  </si>
  <si>
    <t>0,093</t>
  </si>
  <si>
    <t>1,78</t>
  </si>
  <si>
    <t>Фундамент железобетонный Ф-5У</t>
  </si>
  <si>
    <t>Ригель железобетонный Р1-А</t>
  </si>
  <si>
    <t>0,7</t>
  </si>
  <si>
    <t>0,3</t>
  </si>
  <si>
    <t>0,8</t>
  </si>
  <si>
    <t>Виброгаситель  ГВ-1.6-11-450А/16</t>
  </si>
  <si>
    <t>Деталь крепления ригеля Д-12</t>
  </si>
  <si>
    <t>Деталь крепления ригеля Д-13</t>
  </si>
  <si>
    <t>Битум</t>
  </si>
  <si>
    <t>преобретаемые подрядчиком самостоятельно</t>
  </si>
  <si>
    <t>Материалы:</t>
  </si>
  <si>
    <t>передоваемые подрядчику по договору купли-продаже</t>
  </si>
  <si>
    <t>Пусконаладочные работы</t>
  </si>
  <si>
    <t>Измерение сопротивления растеканию тока заземлителя</t>
  </si>
  <si>
    <t>2/10.008</t>
  </si>
  <si>
    <t>Огрунтовка металлических поверхностей за один раз грунтовкой ГФ-021</t>
  </si>
  <si>
    <t>Скоба СК-12-1А</t>
  </si>
  <si>
    <t>Краска БТ-177</t>
  </si>
  <si>
    <t>Грунтовка ГФ-021</t>
  </si>
  <si>
    <t>Металлическая опора У 110-2</t>
  </si>
  <si>
    <t>Металлическая опора У 110-2+5</t>
  </si>
  <si>
    <t>Монтажные работы на ВЛ 110 кВ «Февральск-Коболдо 1,2» (строительство)</t>
  </si>
  <si>
    <r>
      <t>Установка сборных железобетонных неразъемных подножников под анкерную опору, объёмом до 3 м</t>
    </r>
    <r>
      <rPr>
        <vertAlign val="superscript"/>
        <sz val="13"/>
        <color theme="1"/>
        <rFont val="Times New Roman"/>
        <family val="1"/>
        <charset val="204"/>
      </rPr>
      <t>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</si>
</sst>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"/>
    <numFmt numFmtId="165" formatCode="0.000"/>
  </numFmts>
  <fonts count="18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u/>
      <sz val="13"/>
      <color theme="1"/>
      <name val="Times New Roman"/>
      <family val="1"/>
      <charset val="204"/>
    </font>
    <font>
      <u/>
      <sz val="13"/>
      <color rgb="FFFF0000"/>
      <name val="Times New Roman"/>
      <family val="1"/>
      <charset val="204"/>
    </font>
    <font>
      <sz val="13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sz val="13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3"/>
      <color rgb="FFFF0000"/>
      <name val="Times New Roman"/>
      <family val="1"/>
      <charset val="204"/>
    </font>
    <font>
      <b/>
      <sz val="13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vertAlign val="superscript"/>
      <sz val="13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 applyBorder="1"/>
    <xf numFmtId="0" fontId="2" fillId="0" borderId="0" xfId="0" applyFont="1" applyBorder="1" applyAlignment="1">
      <alignment horizontal="left"/>
    </xf>
    <xf numFmtId="0" fontId="2" fillId="0" borderId="1" xfId="0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 applyProtection="1">
      <alignment horizontal="left" vertical="center" wrapText="1"/>
      <protection locked="0"/>
    </xf>
    <xf numFmtId="0" fontId="8" fillId="0" borderId="1" xfId="0" applyFont="1" applyBorder="1" applyAlignment="1" applyProtection="1">
      <alignment horizontal="center" vertical="center"/>
      <protection locked="0"/>
    </xf>
    <xf numFmtId="0" fontId="2" fillId="0" borderId="2" xfId="0" applyFont="1" applyBorder="1" applyAlignment="1" applyProtection="1">
      <alignment horizontal="left" vertical="center" wrapText="1"/>
      <protection locked="0"/>
    </xf>
    <xf numFmtId="0" fontId="2" fillId="0" borderId="2" xfId="0" applyFont="1" applyBorder="1" applyAlignment="1" applyProtection="1">
      <alignment horizontal="center" vertical="center"/>
      <protection locked="0"/>
    </xf>
    <xf numFmtId="0" fontId="8" fillId="0" borderId="1" xfId="0" applyFont="1" applyBorder="1" applyAlignment="1" applyProtection="1">
      <alignment horizontal="center" vertical="center" wrapText="1"/>
      <protection locked="0"/>
    </xf>
    <xf numFmtId="0" fontId="11" fillId="0" borderId="1" xfId="0" applyFont="1" applyBorder="1" applyAlignment="1" applyProtection="1">
      <alignment horizontal="center" vertical="center"/>
    </xf>
    <xf numFmtId="0" fontId="11" fillId="0" borderId="3" xfId="0" applyFont="1" applyBorder="1" applyAlignment="1" applyProtection="1">
      <alignment horizontal="center" vertical="center"/>
    </xf>
    <xf numFmtId="1" fontId="11" fillId="0" borderId="4" xfId="0" applyNumberFormat="1" applyFont="1" applyBorder="1" applyAlignment="1" applyProtection="1">
      <alignment horizontal="center" vertical="center"/>
    </xf>
    <xf numFmtId="0" fontId="11" fillId="0" borderId="1" xfId="0" applyFont="1" applyBorder="1" applyAlignment="1" applyProtection="1">
      <alignment horizontal="center" vertical="center" wrapText="1"/>
    </xf>
    <xf numFmtId="164" fontId="11" fillId="0" borderId="1" xfId="0" applyNumberFormat="1" applyFont="1" applyBorder="1" applyAlignment="1" applyProtection="1">
      <alignment horizontal="center" vertical="center" wrapText="1"/>
    </xf>
    <xf numFmtId="1" fontId="11" fillId="0" borderId="1" xfId="0" applyNumberFormat="1" applyFont="1" applyBorder="1" applyAlignment="1" applyProtection="1">
      <alignment horizontal="center" vertical="center" wrapText="1"/>
    </xf>
    <xf numFmtId="0" fontId="2" fillId="0" borderId="2" xfId="0" applyFont="1" applyBorder="1" applyAlignment="1" applyProtection="1">
      <alignment horizontal="left" vertical="center" wrapText="1"/>
    </xf>
    <xf numFmtId="0" fontId="2" fillId="0" borderId="1" xfId="0" applyFont="1" applyBorder="1" applyAlignment="1" applyProtection="1">
      <alignment vertical="center" wrapText="1"/>
    </xf>
    <xf numFmtId="0" fontId="2" fillId="0" borderId="2" xfId="0" applyFont="1" applyBorder="1" applyAlignment="1" applyProtection="1">
      <alignment vertical="center" wrapText="1"/>
    </xf>
    <xf numFmtId="0" fontId="2" fillId="0" borderId="1" xfId="0" applyFont="1" applyBorder="1" applyAlignment="1" applyProtection="1">
      <alignment horizontal="left" vertical="top" wrapText="1"/>
      <protection locked="0"/>
    </xf>
    <xf numFmtId="0" fontId="11" fillId="0" borderId="1" xfId="0" applyFont="1" applyBorder="1" applyAlignment="1" applyProtection="1">
      <alignment vertical="center" wrapText="1"/>
      <protection locked="0"/>
    </xf>
    <xf numFmtId="0" fontId="8" fillId="0" borderId="2" xfId="0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11" fillId="0" borderId="2" xfId="0" applyFont="1" applyBorder="1" applyAlignment="1" applyProtection="1">
      <alignment horizontal="center" vertical="center"/>
    </xf>
    <xf numFmtId="165" fontId="2" fillId="0" borderId="1" xfId="0" applyNumberFormat="1" applyFont="1" applyBorder="1" applyAlignment="1">
      <alignment horizontal="center" vertical="center" wrapText="1"/>
    </xf>
    <xf numFmtId="0" fontId="15" fillId="0" borderId="0" xfId="0" applyFont="1"/>
    <xf numFmtId="0" fontId="3" fillId="0" borderId="0" xfId="0" applyFont="1" applyAlignment="1">
      <alignment horizontal="right" vertical="center"/>
    </xf>
    <xf numFmtId="0" fontId="15" fillId="0" borderId="0" xfId="0" applyFont="1" applyAlignment="1"/>
    <xf numFmtId="0" fontId="2" fillId="0" borderId="0" xfId="0" applyFont="1" applyAlignment="1">
      <alignment horizontal="left"/>
    </xf>
    <xf numFmtId="0" fontId="5" fillId="0" borderId="0" xfId="0" applyFont="1" applyAlignment="1">
      <alignment vertical="top"/>
    </xf>
    <xf numFmtId="0" fontId="5" fillId="0" borderId="0" xfId="0" applyFont="1" applyAlignment="1">
      <alignment horizontal="right" vertical="top"/>
    </xf>
    <xf numFmtId="0" fontId="2" fillId="0" borderId="0" xfId="0" applyFont="1"/>
    <xf numFmtId="0" fontId="2" fillId="0" borderId="8" xfId="0" applyFont="1" applyBorder="1" applyAlignment="1">
      <alignment horizontal="center" vertical="center" wrapText="1"/>
    </xf>
    <xf numFmtId="0" fontId="16" fillId="0" borderId="7" xfId="0" applyFont="1" applyBorder="1" applyAlignment="1">
      <alignment vertical="center" wrapText="1"/>
    </xf>
    <xf numFmtId="0" fontId="11" fillId="0" borderId="1" xfId="0" applyFont="1" applyBorder="1" applyAlignment="1" applyProtection="1">
      <alignment horizontal="center" vertical="center" wrapText="1"/>
      <protection locked="0"/>
    </xf>
    <xf numFmtId="0" fontId="2" fillId="0" borderId="1" xfId="0" applyFont="1" applyFill="1" applyBorder="1" applyAlignment="1" applyProtection="1">
      <alignment horizontal="center" vertical="center"/>
      <protection locked="0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 applyProtection="1">
      <alignment horizontal="center" vertical="center" wrapText="1"/>
      <protection locked="0"/>
    </xf>
    <xf numFmtId="0" fontId="11" fillId="0" borderId="1" xfId="0" applyFont="1" applyFill="1" applyBorder="1" applyAlignment="1" applyProtection="1">
      <alignment horizontal="center" vertical="center"/>
    </xf>
    <xf numFmtId="0" fontId="2" fillId="0" borderId="3" xfId="0" applyFont="1" applyBorder="1" applyAlignment="1" applyProtection="1">
      <alignment horizontal="center" vertical="center"/>
      <protection locked="0"/>
    </xf>
    <xf numFmtId="0" fontId="4" fillId="0" borderId="3" xfId="0" applyFont="1" applyFill="1" applyBorder="1" applyAlignment="1" applyProtection="1">
      <alignment horizontal="left" vertical="center"/>
      <protection locked="0"/>
    </xf>
    <xf numFmtId="0" fontId="2" fillId="0" borderId="6" xfId="0" applyFont="1" applyFill="1" applyBorder="1" applyAlignment="1" applyProtection="1">
      <alignment horizontal="left" vertical="center"/>
      <protection locked="0"/>
    </xf>
    <xf numFmtId="0" fontId="2" fillId="0" borderId="0" xfId="0" applyFont="1" applyBorder="1" applyAlignment="1">
      <alignment horizontal="left"/>
    </xf>
    <xf numFmtId="0" fontId="2" fillId="0" borderId="0" xfId="0" applyFont="1" applyBorder="1" applyAlignment="1">
      <alignment horizontal="center"/>
    </xf>
    <xf numFmtId="0" fontId="3" fillId="0" borderId="3" xfId="0" applyFont="1" applyBorder="1" applyAlignment="1" applyProtection="1">
      <alignment horizontal="center"/>
      <protection locked="0"/>
    </xf>
    <xf numFmtId="0" fontId="3" fillId="0" borderId="5" xfId="0" applyFont="1" applyBorder="1" applyAlignment="1" applyProtection="1">
      <alignment horizontal="center"/>
      <protection locked="0"/>
    </xf>
    <xf numFmtId="0" fontId="3" fillId="0" borderId="6" xfId="0" applyFont="1" applyBorder="1" applyAlignment="1" applyProtection="1">
      <alignment horizontal="center"/>
      <protection locked="0"/>
    </xf>
    <xf numFmtId="0" fontId="4" fillId="0" borderId="1" xfId="0" applyFont="1" applyBorder="1" applyAlignment="1" applyProtection="1">
      <alignment horizontal="left"/>
      <protection locked="0"/>
    </xf>
    <xf numFmtId="0" fontId="4" fillId="0" borderId="3" xfId="0" applyFont="1" applyBorder="1" applyAlignment="1" applyProtection="1">
      <alignment horizontal="left" vertical="center"/>
      <protection locked="0"/>
    </xf>
    <xf numFmtId="0" fontId="4" fillId="0" borderId="5" xfId="0" applyFont="1" applyBorder="1" applyAlignment="1" applyProtection="1">
      <alignment horizontal="left" vertical="center"/>
      <protection locked="0"/>
    </xf>
    <xf numFmtId="0" fontId="4" fillId="0" borderId="9" xfId="0" applyFont="1" applyBorder="1" applyAlignment="1" applyProtection="1">
      <alignment horizontal="left" vertical="center"/>
      <protection locked="0"/>
    </xf>
    <xf numFmtId="0" fontId="1" fillId="0" borderId="0" xfId="0" applyFont="1" applyAlignment="1">
      <alignment horizontal="right" vertical="center"/>
    </xf>
    <xf numFmtId="0" fontId="9" fillId="0" borderId="0" xfId="0" applyFont="1" applyAlignment="1">
      <alignment horizontal="right" vertic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right"/>
    </xf>
    <xf numFmtId="0" fontId="15" fillId="0" borderId="0" xfId="0" applyFont="1" applyAlignment="1">
      <alignment horizontal="center" vertical="top"/>
    </xf>
    <xf numFmtId="0" fontId="3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0" fontId="6" fillId="0" borderId="0" xfId="0" applyFont="1" applyAlignment="1">
      <alignment horizontal="left" vertical="center" wrapText="1"/>
    </xf>
    <xf numFmtId="0" fontId="1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12"/>
  <sheetViews>
    <sheetView tabSelected="1" view="pageBreakPreview" topLeftCell="A192" zoomScale="115" zoomScaleNormal="100" zoomScaleSheetLayoutView="115" workbookViewId="0">
      <selection activeCell="A198" sqref="A198:D202"/>
    </sheetView>
  </sheetViews>
  <sheetFormatPr defaultRowHeight="15" x14ac:dyDescent="0.25"/>
  <cols>
    <col min="1" max="1" width="6.7109375" customWidth="1"/>
    <col min="2" max="2" width="64.28515625" customWidth="1"/>
    <col min="3" max="3" width="14.42578125" customWidth="1"/>
    <col min="4" max="4" width="12.42578125" customWidth="1"/>
  </cols>
  <sheetData>
    <row r="1" spans="1:4" ht="12" customHeight="1" x14ac:dyDescent="0.25">
      <c r="B1" s="52" t="s">
        <v>76</v>
      </c>
      <c r="C1" s="52"/>
      <c r="D1" s="52"/>
    </row>
    <row r="2" spans="1:4" ht="14.25" customHeight="1" x14ac:dyDescent="0.25">
      <c r="B2" s="53" t="s">
        <v>73</v>
      </c>
      <c r="C2" s="52"/>
      <c r="D2" s="52"/>
    </row>
    <row r="3" spans="1:4" ht="12" customHeight="1" x14ac:dyDescent="0.25">
      <c r="B3" s="53" t="s">
        <v>74</v>
      </c>
      <c r="C3" s="53"/>
      <c r="D3" s="53"/>
    </row>
    <row r="4" spans="1:4" x14ac:dyDescent="0.25">
      <c r="B4" s="53" t="s">
        <v>75</v>
      </c>
      <c r="C4" s="53"/>
      <c r="D4" s="53"/>
    </row>
    <row r="5" spans="1:4" ht="41.25" customHeight="1" x14ac:dyDescent="0.25">
      <c r="A5" s="54"/>
      <c r="B5" s="54"/>
      <c r="C5" s="54"/>
      <c r="D5" s="54"/>
    </row>
    <row r="6" spans="1:4" ht="15" hidden="1" customHeight="1" x14ac:dyDescent="0.25">
      <c r="A6" s="55"/>
      <c r="B6" s="56"/>
      <c r="C6" s="56"/>
      <c r="D6" s="56"/>
    </row>
    <row r="7" spans="1:4" hidden="1" x14ac:dyDescent="0.25">
      <c r="A7" s="56"/>
      <c r="B7" s="56"/>
      <c r="C7" s="56"/>
      <c r="D7" s="56"/>
    </row>
    <row r="8" spans="1:4" ht="94.5" hidden="1" customHeight="1" x14ac:dyDescent="0.25">
      <c r="A8" s="56"/>
      <c r="B8" s="56"/>
      <c r="C8" s="56"/>
      <c r="D8" s="56"/>
    </row>
    <row r="9" spans="1:4" ht="17.25" hidden="1" x14ac:dyDescent="0.3">
      <c r="A9" s="26"/>
      <c r="B9" s="27"/>
      <c r="C9" s="57"/>
      <c r="D9" s="57"/>
    </row>
    <row r="10" spans="1:4" ht="17.25" hidden="1" x14ac:dyDescent="0.3">
      <c r="A10" s="26"/>
      <c r="B10" s="57"/>
      <c r="C10" s="57"/>
      <c r="D10" s="57"/>
    </row>
    <row r="11" spans="1:4" ht="14.25" hidden="1" customHeight="1" x14ac:dyDescent="0.3">
      <c r="A11" s="26"/>
      <c r="B11" s="57"/>
      <c r="C11" s="57"/>
      <c r="D11" s="57"/>
    </row>
    <row r="12" spans="1:4" ht="18.75" hidden="1" customHeight="1" x14ac:dyDescent="0.3">
      <c r="A12" s="26"/>
      <c r="B12" s="58"/>
      <c r="C12" s="58"/>
      <c r="D12" s="58"/>
    </row>
    <row r="13" spans="1:4" ht="10.5" hidden="1" customHeight="1" x14ac:dyDescent="0.3">
      <c r="A13" s="28"/>
      <c r="B13" s="59"/>
      <c r="C13" s="59"/>
      <c r="D13" s="26"/>
    </row>
    <row r="14" spans="1:4" ht="17.25" hidden="1" customHeight="1" x14ac:dyDescent="0.25">
      <c r="A14" s="57"/>
      <c r="B14" s="57"/>
      <c r="C14" s="57"/>
      <c r="D14" s="57"/>
    </row>
    <row r="15" spans="1:4" ht="13.5" customHeight="1" x14ac:dyDescent="0.25">
      <c r="A15" s="29"/>
      <c r="B15" s="29"/>
      <c r="C15" s="30"/>
      <c r="D15" s="31"/>
    </row>
    <row r="16" spans="1:4" ht="18.75" customHeight="1" x14ac:dyDescent="0.25">
      <c r="A16" s="60" t="s">
        <v>48</v>
      </c>
      <c r="B16" s="60"/>
      <c r="C16" s="60"/>
      <c r="D16" s="60"/>
    </row>
    <row r="17" spans="1:4" ht="33.75" customHeight="1" x14ac:dyDescent="0.25">
      <c r="A17" s="63" t="s">
        <v>58</v>
      </c>
      <c r="B17" s="64"/>
      <c r="C17" s="64"/>
      <c r="D17" s="64"/>
    </row>
    <row r="18" spans="1:4" ht="23.25" customHeight="1" x14ac:dyDescent="0.25">
      <c r="A18" s="65" t="s">
        <v>49</v>
      </c>
      <c r="B18" s="65"/>
      <c r="C18" s="32"/>
      <c r="D18" s="32"/>
    </row>
    <row r="19" spans="1:4" ht="16.5" x14ac:dyDescent="0.25">
      <c r="A19" s="61"/>
      <c r="B19" s="61"/>
      <c r="C19" s="65"/>
      <c r="D19" s="65"/>
    </row>
    <row r="20" spans="1:4" ht="16.5" x14ac:dyDescent="0.25">
      <c r="A20" s="61"/>
      <c r="B20" s="61"/>
      <c r="C20" s="61"/>
      <c r="D20" s="32"/>
    </row>
    <row r="21" spans="1:4" ht="16.5" x14ac:dyDescent="0.25">
      <c r="A21" s="61"/>
      <c r="B21" s="61"/>
      <c r="C21" s="61"/>
      <c r="D21" s="32"/>
    </row>
    <row r="22" spans="1:4" ht="34.5" customHeight="1" x14ac:dyDescent="0.25">
      <c r="A22" s="62" t="s">
        <v>59</v>
      </c>
      <c r="B22" s="62"/>
      <c r="C22" s="62"/>
      <c r="D22" s="62"/>
    </row>
    <row r="23" spans="1:4" ht="33" x14ac:dyDescent="0.25">
      <c r="A23" s="3" t="s">
        <v>3</v>
      </c>
      <c r="B23" s="3" t="s">
        <v>0</v>
      </c>
      <c r="C23" s="4" t="s">
        <v>2</v>
      </c>
      <c r="D23" s="4" t="s">
        <v>1</v>
      </c>
    </row>
    <row r="24" spans="1:4" ht="19.5" customHeight="1" x14ac:dyDescent="0.25">
      <c r="A24" s="49" t="s">
        <v>116</v>
      </c>
      <c r="B24" s="50"/>
      <c r="C24" s="50"/>
      <c r="D24" s="51"/>
    </row>
    <row r="25" spans="1:4" ht="36.75" customHeight="1" x14ac:dyDescent="0.25">
      <c r="A25" s="3">
        <v>1</v>
      </c>
      <c r="B25" s="20" t="s">
        <v>77</v>
      </c>
      <c r="C25" s="4" t="s">
        <v>56</v>
      </c>
      <c r="D25" s="35">
        <v>250</v>
      </c>
    </row>
    <row r="26" spans="1:4" ht="49.5" customHeight="1" x14ac:dyDescent="0.25">
      <c r="A26" s="3">
        <v>2</v>
      </c>
      <c r="B26" s="20" t="s">
        <v>78</v>
      </c>
      <c r="C26" s="4" t="s">
        <v>56</v>
      </c>
      <c r="D26" s="35">
        <v>20</v>
      </c>
    </row>
    <row r="27" spans="1:4" ht="24" customHeight="1" x14ac:dyDescent="0.25">
      <c r="A27" s="3">
        <v>3</v>
      </c>
      <c r="B27" s="20" t="s">
        <v>79</v>
      </c>
      <c r="C27" s="4" t="s">
        <v>56</v>
      </c>
      <c r="D27" s="35">
        <v>6</v>
      </c>
    </row>
    <row r="28" spans="1:4" ht="35.25" customHeight="1" x14ac:dyDescent="0.25">
      <c r="A28" s="3">
        <v>4</v>
      </c>
      <c r="B28" s="20" t="s">
        <v>117</v>
      </c>
      <c r="C28" s="4" t="s">
        <v>56</v>
      </c>
      <c r="D28" s="35">
        <v>7.2</v>
      </c>
    </row>
    <row r="29" spans="1:4" ht="33" customHeight="1" x14ac:dyDescent="0.25">
      <c r="A29" s="3">
        <v>5</v>
      </c>
      <c r="B29" s="20" t="s">
        <v>80</v>
      </c>
      <c r="C29" s="4" t="s">
        <v>56</v>
      </c>
      <c r="D29" s="35">
        <v>1.92</v>
      </c>
    </row>
    <row r="30" spans="1:4" ht="30.75" customHeight="1" x14ac:dyDescent="0.25">
      <c r="A30" s="3">
        <v>6</v>
      </c>
      <c r="B30" s="20" t="s">
        <v>81</v>
      </c>
      <c r="C30" s="4" t="s">
        <v>17</v>
      </c>
      <c r="D30" s="35">
        <v>22.8</v>
      </c>
    </row>
    <row r="31" spans="1:4" ht="30.75" customHeight="1" x14ac:dyDescent="0.25">
      <c r="A31" s="3">
        <v>7</v>
      </c>
      <c r="B31" s="20" t="s">
        <v>82</v>
      </c>
      <c r="C31" s="4" t="s">
        <v>56</v>
      </c>
      <c r="D31" s="35">
        <v>207</v>
      </c>
    </row>
    <row r="32" spans="1:4" ht="18" customHeight="1" x14ac:dyDescent="0.25">
      <c r="A32" s="3">
        <v>8</v>
      </c>
      <c r="B32" s="20" t="s">
        <v>83</v>
      </c>
      <c r="C32" s="4" t="s">
        <v>56</v>
      </c>
      <c r="D32" s="35">
        <v>207</v>
      </c>
    </row>
    <row r="33" spans="1:4" ht="18" customHeight="1" x14ac:dyDescent="0.25">
      <c r="A33" s="3">
        <v>9</v>
      </c>
      <c r="B33" s="20" t="s">
        <v>84</v>
      </c>
      <c r="C33" s="4" t="s">
        <v>56</v>
      </c>
      <c r="D33" s="35">
        <v>207</v>
      </c>
    </row>
    <row r="34" spans="1:4" ht="18" customHeight="1" x14ac:dyDescent="0.25">
      <c r="A34" s="3">
        <v>10</v>
      </c>
      <c r="B34" s="20" t="s">
        <v>85</v>
      </c>
      <c r="C34" s="4" t="s">
        <v>56</v>
      </c>
      <c r="D34" s="35">
        <v>20</v>
      </c>
    </row>
    <row r="35" spans="1:4" ht="18" customHeight="1" x14ac:dyDescent="0.25">
      <c r="A35" s="3">
        <v>11</v>
      </c>
      <c r="B35" s="20" t="s">
        <v>86</v>
      </c>
      <c r="C35" s="4" t="s">
        <v>91</v>
      </c>
      <c r="D35" s="35">
        <v>98</v>
      </c>
    </row>
    <row r="36" spans="1:4" ht="18" customHeight="1" x14ac:dyDescent="0.25">
      <c r="A36" s="3">
        <v>12</v>
      </c>
      <c r="B36" s="20" t="s">
        <v>87</v>
      </c>
      <c r="C36" s="4" t="s">
        <v>54</v>
      </c>
      <c r="D36" s="35" t="s">
        <v>109</v>
      </c>
    </row>
    <row r="37" spans="1:4" ht="18" customHeight="1" x14ac:dyDescent="0.25">
      <c r="A37" s="3">
        <v>13</v>
      </c>
      <c r="B37" s="20" t="s">
        <v>88</v>
      </c>
      <c r="C37" s="4" t="s">
        <v>17</v>
      </c>
      <c r="D37" s="35">
        <v>0.02</v>
      </c>
    </row>
    <row r="38" spans="1:4" ht="33.75" customHeight="1" x14ac:dyDescent="0.25">
      <c r="A38" s="3">
        <v>14</v>
      </c>
      <c r="B38" s="20" t="s">
        <v>52</v>
      </c>
      <c r="C38" s="4" t="s">
        <v>57</v>
      </c>
      <c r="D38" s="35">
        <v>88</v>
      </c>
    </row>
    <row r="39" spans="1:4" ht="54" customHeight="1" x14ac:dyDescent="0.25">
      <c r="A39" s="3">
        <v>15</v>
      </c>
      <c r="B39" s="20" t="s">
        <v>53</v>
      </c>
      <c r="C39" s="4" t="s">
        <v>55</v>
      </c>
      <c r="D39" s="35">
        <v>1.25</v>
      </c>
    </row>
    <row r="40" spans="1:4" ht="36" customHeight="1" x14ac:dyDescent="0.25">
      <c r="A40" s="3">
        <v>16</v>
      </c>
      <c r="B40" s="20" t="s">
        <v>110</v>
      </c>
      <c r="C40" s="4" t="s">
        <v>91</v>
      </c>
      <c r="D40" s="35">
        <v>1</v>
      </c>
    </row>
    <row r="41" spans="1:4" ht="21" customHeight="1" x14ac:dyDescent="0.25">
      <c r="A41" s="3">
        <v>17</v>
      </c>
      <c r="B41" s="20" t="s">
        <v>89</v>
      </c>
      <c r="C41" s="4" t="s">
        <v>91</v>
      </c>
      <c r="D41" s="35">
        <v>1</v>
      </c>
    </row>
    <row r="42" spans="1:4" ht="33" customHeight="1" x14ac:dyDescent="0.25">
      <c r="A42" s="3">
        <v>18</v>
      </c>
      <c r="B42" s="20" t="s">
        <v>90</v>
      </c>
      <c r="C42" s="4" t="s">
        <v>16</v>
      </c>
      <c r="D42" s="35">
        <v>0.6</v>
      </c>
    </row>
    <row r="43" spans="1:4" ht="16.5" hidden="1" x14ac:dyDescent="0.25">
      <c r="A43" s="3">
        <v>44</v>
      </c>
      <c r="B43" s="17" t="s">
        <v>15</v>
      </c>
      <c r="C43" s="4" t="s">
        <v>4</v>
      </c>
      <c r="D43" s="15" t="e">
        <f>(#REF!+#REF!)/5+1</f>
        <v>#REF!</v>
      </c>
    </row>
    <row r="44" spans="1:4" ht="16.5" hidden="1" x14ac:dyDescent="0.25">
      <c r="A44" s="48" t="s">
        <v>35</v>
      </c>
      <c r="B44" s="48"/>
      <c r="C44" s="48"/>
      <c r="D44" s="48"/>
    </row>
    <row r="45" spans="1:4" ht="17.25" hidden="1" customHeight="1" x14ac:dyDescent="0.25">
      <c r="A45" s="3"/>
      <c r="B45" s="5" t="s">
        <v>25</v>
      </c>
      <c r="C45" s="3" t="s">
        <v>4</v>
      </c>
      <c r="D45" s="6">
        <v>0</v>
      </c>
    </row>
    <row r="46" spans="1:4" ht="31.5" hidden="1" customHeight="1" x14ac:dyDescent="0.25">
      <c r="A46" s="3"/>
      <c r="B46" s="5" t="s">
        <v>39</v>
      </c>
      <c r="C46" s="3" t="s">
        <v>4</v>
      </c>
      <c r="D46" s="6">
        <v>0</v>
      </c>
    </row>
    <row r="47" spans="1:4" ht="19.5" hidden="1" customHeight="1" x14ac:dyDescent="0.25">
      <c r="A47" s="3"/>
      <c r="B47" s="5" t="s">
        <v>26</v>
      </c>
      <c r="C47" s="3" t="s">
        <v>4</v>
      </c>
      <c r="D47" s="6">
        <v>0</v>
      </c>
    </row>
    <row r="48" spans="1:4" ht="19.5" hidden="1" customHeight="1" x14ac:dyDescent="0.25">
      <c r="A48" s="3"/>
      <c r="B48" s="5" t="s">
        <v>27</v>
      </c>
      <c r="C48" s="3" t="s">
        <v>4</v>
      </c>
      <c r="D48" s="6">
        <v>0</v>
      </c>
    </row>
    <row r="49" spans="1:4" ht="19.5" hidden="1" customHeight="1" x14ac:dyDescent="0.25">
      <c r="A49" s="3"/>
      <c r="B49" s="5" t="s">
        <v>23</v>
      </c>
      <c r="C49" s="3" t="s">
        <v>4</v>
      </c>
      <c r="D49" s="6">
        <v>0</v>
      </c>
    </row>
    <row r="50" spans="1:4" ht="19.5" hidden="1" customHeight="1" x14ac:dyDescent="0.25">
      <c r="A50" s="3"/>
      <c r="B50" s="7" t="s">
        <v>24</v>
      </c>
      <c r="C50" s="8" t="s">
        <v>4</v>
      </c>
      <c r="D50" s="21">
        <v>0</v>
      </c>
    </row>
    <row r="51" spans="1:4" ht="19.5" hidden="1" customHeight="1" x14ac:dyDescent="0.25">
      <c r="A51" s="3"/>
      <c r="B51" s="22" t="s">
        <v>40</v>
      </c>
      <c r="C51" s="23" t="s">
        <v>4</v>
      </c>
      <c r="D51" s="6">
        <v>0</v>
      </c>
    </row>
    <row r="52" spans="1:4" ht="19.5" hidden="1" customHeight="1" x14ac:dyDescent="0.25">
      <c r="A52" s="3"/>
      <c r="B52" s="22" t="s">
        <v>41</v>
      </c>
      <c r="C52" s="23" t="s">
        <v>4</v>
      </c>
      <c r="D52" s="24">
        <f>D51</f>
        <v>0</v>
      </c>
    </row>
    <row r="53" spans="1:4" ht="19.5" hidden="1" customHeight="1" x14ac:dyDescent="0.25">
      <c r="A53" s="3"/>
      <c r="B53" s="22" t="s">
        <v>42</v>
      </c>
      <c r="C53" s="23" t="s">
        <v>17</v>
      </c>
      <c r="D53" s="25">
        <f>(D47*0.04)*0.248</f>
        <v>0</v>
      </c>
    </row>
    <row r="54" spans="1:4" ht="16.5" hidden="1" x14ac:dyDescent="0.25">
      <c r="A54" s="3"/>
      <c r="B54" s="22" t="s">
        <v>43</v>
      </c>
      <c r="C54" s="23" t="s">
        <v>17</v>
      </c>
      <c r="D54" s="23">
        <f>0.02*D51</f>
        <v>0</v>
      </c>
    </row>
    <row r="55" spans="1:4" ht="16.5" hidden="1" x14ac:dyDescent="0.25">
      <c r="A55" s="48" t="s">
        <v>44</v>
      </c>
      <c r="B55" s="48"/>
      <c r="C55" s="48"/>
      <c r="D55" s="48"/>
    </row>
    <row r="56" spans="1:4" ht="46.5" hidden="1" customHeight="1" x14ac:dyDescent="0.25">
      <c r="A56" s="3"/>
      <c r="B56" s="19" t="s">
        <v>28</v>
      </c>
      <c r="C56" s="3" t="s">
        <v>4</v>
      </c>
      <c r="D56" s="6">
        <v>5</v>
      </c>
    </row>
    <row r="57" spans="1:4" ht="63" hidden="1" x14ac:dyDescent="0.25">
      <c r="A57" s="3"/>
      <c r="B57" s="19" t="s">
        <v>29</v>
      </c>
      <c r="C57" s="3" t="s">
        <v>4</v>
      </c>
      <c r="D57" s="6">
        <v>1</v>
      </c>
    </row>
    <row r="58" spans="1:4" ht="63" hidden="1" customHeight="1" x14ac:dyDescent="0.25">
      <c r="A58" s="3"/>
      <c r="B58" s="5" t="s">
        <v>30</v>
      </c>
      <c r="C58" s="3" t="s">
        <v>4</v>
      </c>
      <c r="D58" s="6">
        <v>4</v>
      </c>
    </row>
    <row r="59" spans="1:4" ht="63" hidden="1" x14ac:dyDescent="0.25">
      <c r="A59" s="3"/>
      <c r="B59" s="5" t="s">
        <v>31</v>
      </c>
      <c r="C59" s="3" t="s">
        <v>4</v>
      </c>
      <c r="D59" s="6">
        <v>0</v>
      </c>
    </row>
    <row r="60" spans="1:4" ht="63" hidden="1" x14ac:dyDescent="0.25">
      <c r="A60" s="3"/>
      <c r="B60" s="5" t="s">
        <v>32</v>
      </c>
      <c r="C60" s="3" t="s">
        <v>4</v>
      </c>
      <c r="D60" s="6">
        <v>0</v>
      </c>
    </row>
    <row r="61" spans="1:4" ht="63" hidden="1" x14ac:dyDescent="0.25">
      <c r="A61" s="3"/>
      <c r="B61" s="5" t="s">
        <v>33</v>
      </c>
      <c r="C61" s="3" t="s">
        <v>4</v>
      </c>
      <c r="D61" s="6">
        <v>0</v>
      </c>
    </row>
    <row r="62" spans="1:4" ht="34.5" hidden="1" customHeight="1" x14ac:dyDescent="0.25">
      <c r="A62" s="3"/>
      <c r="B62" s="5" t="s">
        <v>34</v>
      </c>
      <c r="C62" s="3" t="s">
        <v>22</v>
      </c>
      <c r="D62" s="6">
        <v>0</v>
      </c>
    </row>
    <row r="63" spans="1:4" ht="33" hidden="1" x14ac:dyDescent="0.25">
      <c r="A63" s="3"/>
      <c r="B63" s="5" t="s">
        <v>20</v>
      </c>
      <c r="C63" s="3" t="s">
        <v>4</v>
      </c>
      <c r="D63" s="6">
        <v>0</v>
      </c>
    </row>
    <row r="64" spans="1:4" ht="33" hidden="1" x14ac:dyDescent="0.25">
      <c r="A64" s="3"/>
      <c r="B64" s="7" t="s">
        <v>21</v>
      </c>
      <c r="C64" s="3" t="s">
        <v>4</v>
      </c>
      <c r="D64" s="6">
        <v>0</v>
      </c>
    </row>
    <row r="65" spans="1:4" ht="16.5" hidden="1" x14ac:dyDescent="0.25">
      <c r="A65" s="3"/>
      <c r="B65" s="16" t="s">
        <v>5</v>
      </c>
      <c r="C65" s="3" t="s">
        <v>4</v>
      </c>
      <c r="D65" s="10"/>
    </row>
    <row r="66" spans="1:4" ht="16.5" hidden="1" x14ac:dyDescent="0.25">
      <c r="A66" s="3"/>
      <c r="B66" s="17" t="s">
        <v>6</v>
      </c>
      <c r="C66" s="3" t="s">
        <v>4</v>
      </c>
      <c r="D66" s="11"/>
    </row>
    <row r="67" spans="1:4" ht="16.5" hidden="1" x14ac:dyDescent="0.25">
      <c r="A67" s="3"/>
      <c r="B67" s="18" t="s">
        <v>7</v>
      </c>
      <c r="C67" s="3" t="s">
        <v>4</v>
      </c>
      <c r="D67" s="11"/>
    </row>
    <row r="68" spans="1:4" ht="16.5" hidden="1" x14ac:dyDescent="0.25">
      <c r="A68" s="3"/>
      <c r="B68" s="17" t="s">
        <v>8</v>
      </c>
      <c r="C68" s="8" t="s">
        <v>4</v>
      </c>
      <c r="D68" s="12"/>
    </row>
    <row r="69" spans="1:4" ht="16.5" hidden="1" x14ac:dyDescent="0.25">
      <c r="A69" s="3"/>
      <c r="B69" s="17" t="s">
        <v>9</v>
      </c>
      <c r="C69" s="4" t="s">
        <v>50</v>
      </c>
      <c r="D69" s="15"/>
    </row>
    <row r="70" spans="1:4" ht="16.5" hidden="1" x14ac:dyDescent="0.25">
      <c r="A70" s="3"/>
      <c r="B70" s="17" t="s">
        <v>10</v>
      </c>
      <c r="C70" s="4" t="s">
        <v>11</v>
      </c>
      <c r="D70" s="13"/>
    </row>
    <row r="71" spans="1:4" ht="16.5" hidden="1" x14ac:dyDescent="0.25">
      <c r="A71" s="3"/>
      <c r="B71" s="17" t="s">
        <v>13</v>
      </c>
      <c r="C71" s="4" t="s">
        <v>12</v>
      </c>
      <c r="D71" s="14"/>
    </row>
    <row r="72" spans="1:4" ht="16.5" hidden="1" x14ac:dyDescent="0.25">
      <c r="A72" s="3"/>
      <c r="B72" s="17" t="s">
        <v>14</v>
      </c>
      <c r="C72" s="4" t="s">
        <v>12</v>
      </c>
      <c r="D72" s="14"/>
    </row>
    <row r="73" spans="1:4" ht="16.5" hidden="1" x14ac:dyDescent="0.25">
      <c r="A73" s="3"/>
      <c r="B73" s="17" t="s">
        <v>15</v>
      </c>
      <c r="C73" s="4" t="s">
        <v>4</v>
      </c>
      <c r="D73" s="15"/>
    </row>
    <row r="74" spans="1:4" ht="16.5" hidden="1" x14ac:dyDescent="0.25">
      <c r="A74" s="48" t="s">
        <v>36</v>
      </c>
      <c r="B74" s="48"/>
      <c r="C74" s="48"/>
      <c r="D74" s="48"/>
    </row>
    <row r="75" spans="1:4" ht="19.5" hidden="1" customHeight="1" x14ac:dyDescent="0.25">
      <c r="A75" s="3"/>
      <c r="B75" s="5" t="s">
        <v>25</v>
      </c>
      <c r="C75" s="3" t="s">
        <v>4</v>
      </c>
      <c r="D75" s="6">
        <v>0</v>
      </c>
    </row>
    <row r="76" spans="1:4" ht="31.5" hidden="1" customHeight="1" x14ac:dyDescent="0.25">
      <c r="A76" s="3"/>
      <c r="B76" s="5" t="s">
        <v>39</v>
      </c>
      <c r="C76" s="3" t="s">
        <v>4</v>
      </c>
      <c r="D76" s="6">
        <v>0</v>
      </c>
    </row>
    <row r="77" spans="1:4" ht="19.5" hidden="1" customHeight="1" x14ac:dyDescent="0.25">
      <c r="A77" s="3"/>
      <c r="B77" s="5" t="s">
        <v>26</v>
      </c>
      <c r="C77" s="3" t="s">
        <v>4</v>
      </c>
      <c r="D77" s="6">
        <v>0</v>
      </c>
    </row>
    <row r="78" spans="1:4" ht="19.5" hidden="1" customHeight="1" x14ac:dyDescent="0.25">
      <c r="A78" s="3"/>
      <c r="B78" s="5" t="s">
        <v>27</v>
      </c>
      <c r="C78" s="3" t="s">
        <v>4</v>
      </c>
      <c r="D78" s="6">
        <v>0</v>
      </c>
    </row>
    <row r="79" spans="1:4" ht="19.5" hidden="1" customHeight="1" x14ac:dyDescent="0.25">
      <c r="A79" s="3"/>
      <c r="B79" s="5" t="s">
        <v>23</v>
      </c>
      <c r="C79" s="3" t="s">
        <v>4</v>
      </c>
      <c r="D79" s="6">
        <v>0</v>
      </c>
    </row>
    <row r="80" spans="1:4" ht="19.5" hidden="1" customHeight="1" x14ac:dyDescent="0.25">
      <c r="A80" s="3"/>
      <c r="B80" s="7" t="s">
        <v>24</v>
      </c>
      <c r="C80" s="8" t="s">
        <v>4</v>
      </c>
      <c r="D80" s="21">
        <v>0</v>
      </c>
    </row>
    <row r="81" spans="1:4" ht="17.25" hidden="1" customHeight="1" x14ac:dyDescent="0.25">
      <c r="A81" s="3"/>
      <c r="B81" s="22" t="s">
        <v>40</v>
      </c>
      <c r="C81" s="23" t="s">
        <v>4</v>
      </c>
      <c r="D81" s="6">
        <v>0</v>
      </c>
    </row>
    <row r="82" spans="1:4" ht="21" hidden="1" customHeight="1" x14ac:dyDescent="0.25">
      <c r="A82" s="3"/>
      <c r="B82" s="22" t="s">
        <v>41</v>
      </c>
      <c r="C82" s="23" t="s">
        <v>4</v>
      </c>
      <c r="D82" s="24">
        <f>D81</f>
        <v>0</v>
      </c>
    </row>
    <row r="83" spans="1:4" ht="16.5" hidden="1" x14ac:dyDescent="0.25">
      <c r="A83" s="3"/>
      <c r="B83" s="22" t="s">
        <v>42</v>
      </c>
      <c r="C83" s="23" t="s">
        <v>17</v>
      </c>
      <c r="D83" s="25">
        <f>(D77*0.04)*0.248</f>
        <v>0</v>
      </c>
    </row>
    <row r="84" spans="1:4" ht="16.5" hidden="1" x14ac:dyDescent="0.25">
      <c r="A84" s="3"/>
      <c r="B84" s="22" t="s">
        <v>43</v>
      </c>
      <c r="C84" s="23" t="s">
        <v>17</v>
      </c>
      <c r="D84" s="23">
        <f>0.02*D81</f>
        <v>0</v>
      </c>
    </row>
    <row r="85" spans="1:4" ht="16.5" hidden="1" x14ac:dyDescent="0.25">
      <c r="A85" s="48" t="s">
        <v>45</v>
      </c>
      <c r="B85" s="48"/>
      <c r="C85" s="48"/>
      <c r="D85" s="48"/>
    </row>
    <row r="86" spans="1:4" ht="48" hidden="1" customHeight="1" x14ac:dyDescent="0.25">
      <c r="A86" s="3"/>
      <c r="B86" s="19" t="s">
        <v>28</v>
      </c>
      <c r="C86" s="3" t="s">
        <v>4</v>
      </c>
      <c r="D86" s="6">
        <v>0</v>
      </c>
    </row>
    <row r="87" spans="1:4" ht="63" hidden="1" x14ac:dyDescent="0.25">
      <c r="A87" s="3"/>
      <c r="B87" s="19" t="s">
        <v>29</v>
      </c>
      <c r="C87" s="3" t="s">
        <v>4</v>
      </c>
      <c r="D87" s="6">
        <v>0</v>
      </c>
    </row>
    <row r="88" spans="1:4" ht="63" hidden="1" x14ac:dyDescent="0.25">
      <c r="A88" s="3"/>
      <c r="B88" s="5" t="s">
        <v>30</v>
      </c>
      <c r="C88" s="3" t="s">
        <v>4</v>
      </c>
      <c r="D88" s="6">
        <v>0</v>
      </c>
    </row>
    <row r="89" spans="1:4" ht="63" hidden="1" x14ac:dyDescent="0.25">
      <c r="A89" s="3"/>
      <c r="B89" s="5" t="s">
        <v>31</v>
      </c>
      <c r="C89" s="3" t="s">
        <v>4</v>
      </c>
      <c r="D89" s="6">
        <v>0</v>
      </c>
    </row>
    <row r="90" spans="1:4" ht="63" hidden="1" x14ac:dyDescent="0.25">
      <c r="A90" s="3"/>
      <c r="B90" s="5" t="s">
        <v>32</v>
      </c>
      <c r="C90" s="3" t="s">
        <v>4</v>
      </c>
      <c r="D90" s="6">
        <v>0</v>
      </c>
    </row>
    <row r="91" spans="1:4" ht="63" hidden="1" x14ac:dyDescent="0.25">
      <c r="A91" s="3"/>
      <c r="B91" s="5" t="s">
        <v>33</v>
      </c>
      <c r="C91" s="3" t="s">
        <v>4</v>
      </c>
      <c r="D91" s="6">
        <v>0</v>
      </c>
    </row>
    <row r="92" spans="1:4" ht="33" hidden="1" x14ac:dyDescent="0.25">
      <c r="A92" s="3"/>
      <c r="B92" s="5" t="s">
        <v>34</v>
      </c>
      <c r="C92" s="3" t="s">
        <v>22</v>
      </c>
      <c r="D92" s="6">
        <v>0</v>
      </c>
    </row>
    <row r="93" spans="1:4" ht="33" hidden="1" x14ac:dyDescent="0.25">
      <c r="A93" s="3"/>
      <c r="B93" s="5" t="s">
        <v>20</v>
      </c>
      <c r="C93" s="3" t="s">
        <v>4</v>
      </c>
      <c r="D93" s="6">
        <v>0</v>
      </c>
    </row>
    <row r="94" spans="1:4" ht="33" hidden="1" x14ac:dyDescent="0.25">
      <c r="A94" s="3"/>
      <c r="B94" s="7" t="s">
        <v>21</v>
      </c>
      <c r="C94" s="3" t="s">
        <v>4</v>
      </c>
      <c r="D94" s="6">
        <v>0</v>
      </c>
    </row>
    <row r="95" spans="1:4" ht="16.5" hidden="1" x14ac:dyDescent="0.25">
      <c r="A95" s="3"/>
      <c r="B95" s="16" t="s">
        <v>5</v>
      </c>
      <c r="C95" s="3" t="s">
        <v>4</v>
      </c>
      <c r="D95" s="10">
        <f>D86+D87+(D88*2)+(D89*2)+(D90*3)+D91</f>
        <v>0</v>
      </c>
    </row>
    <row r="96" spans="1:4" ht="16.5" hidden="1" x14ac:dyDescent="0.25">
      <c r="A96" s="3"/>
      <c r="B96" s="17" t="s">
        <v>6</v>
      </c>
      <c r="C96" s="3" t="s">
        <v>4</v>
      </c>
      <c r="D96" s="11">
        <f>D86+D87+D91</f>
        <v>0</v>
      </c>
    </row>
    <row r="97" spans="1:4" ht="16.5" hidden="1" x14ac:dyDescent="0.25">
      <c r="A97" s="3"/>
      <c r="B97" s="18" t="s">
        <v>7</v>
      </c>
      <c r="C97" s="3" t="s">
        <v>4</v>
      </c>
      <c r="D97" s="11">
        <f>D90+D89+D88</f>
        <v>0</v>
      </c>
    </row>
    <row r="98" spans="1:4" ht="16.5" hidden="1" x14ac:dyDescent="0.25">
      <c r="A98" s="3"/>
      <c r="B98" s="17" t="s">
        <v>8</v>
      </c>
      <c r="C98" s="8" t="s">
        <v>4</v>
      </c>
      <c r="D98" s="12">
        <f>(D97+D96)/2</f>
        <v>0</v>
      </c>
    </row>
    <row r="99" spans="1:4" ht="16.5" hidden="1" x14ac:dyDescent="0.25">
      <c r="A99" s="3"/>
      <c r="B99" s="17" t="s">
        <v>9</v>
      </c>
      <c r="C99" s="4" t="s">
        <v>50</v>
      </c>
      <c r="D99" s="15">
        <f>(D98*1)/10</f>
        <v>0</v>
      </c>
    </row>
    <row r="100" spans="1:4" ht="16.5" hidden="1" x14ac:dyDescent="0.25">
      <c r="A100" s="3"/>
      <c r="B100" s="17" t="s">
        <v>10</v>
      </c>
      <c r="C100" s="4" t="s">
        <v>11</v>
      </c>
      <c r="D100" s="13">
        <f>((D96+D97)*0.5)/100</f>
        <v>0</v>
      </c>
    </row>
    <row r="101" spans="1:4" ht="16.5" hidden="1" x14ac:dyDescent="0.25">
      <c r="A101" s="3"/>
      <c r="B101" s="17" t="s">
        <v>13</v>
      </c>
      <c r="C101" s="4" t="s">
        <v>12</v>
      </c>
      <c r="D101" s="14">
        <f>(D96+D97)*0.00052</f>
        <v>0</v>
      </c>
    </row>
    <row r="102" spans="1:4" ht="16.5" hidden="1" x14ac:dyDescent="0.25">
      <c r="A102" s="3"/>
      <c r="B102" s="17" t="s">
        <v>14</v>
      </c>
      <c r="C102" s="4" t="s">
        <v>12</v>
      </c>
      <c r="D102" s="14">
        <f>D101</f>
        <v>0</v>
      </c>
    </row>
    <row r="103" spans="1:4" ht="16.5" hidden="1" x14ac:dyDescent="0.25">
      <c r="A103" s="3"/>
      <c r="B103" s="17" t="s">
        <v>15</v>
      </c>
      <c r="C103" s="4" t="s">
        <v>4</v>
      </c>
      <c r="D103" s="15">
        <f>(D96+D97)/5</f>
        <v>0</v>
      </c>
    </row>
    <row r="104" spans="1:4" ht="16.5" hidden="1" x14ac:dyDescent="0.25">
      <c r="A104" s="48" t="s">
        <v>37</v>
      </c>
      <c r="B104" s="48"/>
      <c r="C104" s="48"/>
      <c r="D104" s="48"/>
    </row>
    <row r="105" spans="1:4" ht="20.25" hidden="1" customHeight="1" x14ac:dyDescent="0.25">
      <c r="A105" s="3"/>
      <c r="B105" s="5" t="s">
        <v>25</v>
      </c>
      <c r="C105" s="3" t="s">
        <v>4</v>
      </c>
      <c r="D105" s="6">
        <v>0</v>
      </c>
    </row>
    <row r="106" spans="1:4" ht="29.25" hidden="1" customHeight="1" x14ac:dyDescent="0.25">
      <c r="A106" s="3"/>
      <c r="B106" s="5" t="s">
        <v>39</v>
      </c>
      <c r="C106" s="3" t="s">
        <v>4</v>
      </c>
      <c r="D106" s="6">
        <v>0</v>
      </c>
    </row>
    <row r="107" spans="1:4" ht="16.5" hidden="1" customHeight="1" x14ac:dyDescent="0.25">
      <c r="A107" s="3"/>
      <c r="B107" s="5" t="s">
        <v>26</v>
      </c>
      <c r="C107" s="3" t="s">
        <v>4</v>
      </c>
      <c r="D107" s="6">
        <v>0</v>
      </c>
    </row>
    <row r="108" spans="1:4" ht="16.5" hidden="1" customHeight="1" x14ac:dyDescent="0.25">
      <c r="A108" s="3"/>
      <c r="B108" s="5" t="s">
        <v>27</v>
      </c>
      <c r="C108" s="3" t="s">
        <v>4</v>
      </c>
      <c r="D108" s="6">
        <v>0</v>
      </c>
    </row>
    <row r="109" spans="1:4" ht="16.5" hidden="1" customHeight="1" x14ac:dyDescent="0.25">
      <c r="A109" s="3"/>
      <c r="B109" s="5" t="s">
        <v>23</v>
      </c>
      <c r="C109" s="3" t="s">
        <v>4</v>
      </c>
      <c r="D109" s="6">
        <v>0</v>
      </c>
    </row>
    <row r="110" spans="1:4" ht="16.5" hidden="1" customHeight="1" x14ac:dyDescent="0.25">
      <c r="A110" s="3"/>
      <c r="B110" s="7" t="s">
        <v>24</v>
      </c>
      <c r="C110" s="8" t="s">
        <v>4</v>
      </c>
      <c r="D110" s="21">
        <v>0</v>
      </c>
    </row>
    <row r="111" spans="1:4" ht="16.5" hidden="1" customHeight="1" x14ac:dyDescent="0.25">
      <c r="A111" s="3"/>
      <c r="B111" s="22" t="s">
        <v>40</v>
      </c>
      <c r="C111" s="23" t="s">
        <v>4</v>
      </c>
      <c r="D111" s="6">
        <v>0</v>
      </c>
    </row>
    <row r="112" spans="1:4" ht="18.75" hidden="1" customHeight="1" x14ac:dyDescent="0.25">
      <c r="A112" s="3"/>
      <c r="B112" s="22" t="s">
        <v>41</v>
      </c>
      <c r="C112" s="23" t="s">
        <v>4</v>
      </c>
      <c r="D112" s="24">
        <f>D111</f>
        <v>0</v>
      </c>
    </row>
    <row r="113" spans="1:4" ht="16.5" hidden="1" x14ac:dyDescent="0.25">
      <c r="A113" s="3"/>
      <c r="B113" s="22" t="s">
        <v>42</v>
      </c>
      <c r="C113" s="23" t="s">
        <v>17</v>
      </c>
      <c r="D113" s="25">
        <f>(D107*0.04)*0.248</f>
        <v>0</v>
      </c>
    </row>
    <row r="114" spans="1:4" ht="16.5" hidden="1" x14ac:dyDescent="0.25">
      <c r="A114" s="3"/>
      <c r="B114" s="22" t="s">
        <v>43</v>
      </c>
      <c r="C114" s="23" t="s">
        <v>17</v>
      </c>
      <c r="D114" s="23">
        <f>0.02*D111</f>
        <v>0</v>
      </c>
    </row>
    <row r="115" spans="1:4" ht="16.5" hidden="1" x14ac:dyDescent="0.25">
      <c r="A115" s="48" t="s">
        <v>46</v>
      </c>
      <c r="B115" s="48"/>
      <c r="C115" s="48"/>
      <c r="D115" s="48"/>
    </row>
    <row r="116" spans="1:4" ht="45.75" hidden="1" customHeight="1" x14ac:dyDescent="0.25">
      <c r="A116" s="3"/>
      <c r="B116" s="19" t="s">
        <v>28</v>
      </c>
      <c r="C116" s="3" t="s">
        <v>4</v>
      </c>
      <c r="D116" s="6">
        <v>0</v>
      </c>
    </row>
    <row r="117" spans="1:4" ht="63" hidden="1" x14ac:dyDescent="0.25">
      <c r="A117" s="3"/>
      <c r="B117" s="19" t="s">
        <v>29</v>
      </c>
      <c r="C117" s="3" t="s">
        <v>4</v>
      </c>
      <c r="D117" s="6">
        <v>0</v>
      </c>
    </row>
    <row r="118" spans="1:4" ht="63.75" hidden="1" customHeight="1" x14ac:dyDescent="0.25">
      <c r="A118" s="3"/>
      <c r="B118" s="5" t="s">
        <v>30</v>
      </c>
      <c r="C118" s="3" t="s">
        <v>4</v>
      </c>
      <c r="D118" s="6">
        <v>0</v>
      </c>
    </row>
    <row r="119" spans="1:4" ht="63" hidden="1" x14ac:dyDescent="0.25">
      <c r="A119" s="3"/>
      <c r="B119" s="5" t="s">
        <v>31</v>
      </c>
      <c r="C119" s="3" t="s">
        <v>4</v>
      </c>
      <c r="D119" s="6">
        <v>0</v>
      </c>
    </row>
    <row r="120" spans="1:4" ht="63" hidden="1" x14ac:dyDescent="0.25">
      <c r="A120" s="3"/>
      <c r="B120" s="5" t="s">
        <v>32</v>
      </c>
      <c r="C120" s="3" t="s">
        <v>4</v>
      </c>
      <c r="D120" s="6">
        <v>0</v>
      </c>
    </row>
    <row r="121" spans="1:4" ht="63" hidden="1" x14ac:dyDescent="0.25">
      <c r="A121" s="3"/>
      <c r="B121" s="5" t="s">
        <v>33</v>
      </c>
      <c r="C121" s="3" t="s">
        <v>4</v>
      </c>
      <c r="D121" s="6">
        <v>0</v>
      </c>
    </row>
    <row r="122" spans="1:4" ht="33" hidden="1" x14ac:dyDescent="0.25">
      <c r="A122" s="3"/>
      <c r="B122" s="5" t="s">
        <v>34</v>
      </c>
      <c r="C122" s="3" t="s">
        <v>22</v>
      </c>
      <c r="D122" s="6">
        <v>0</v>
      </c>
    </row>
    <row r="123" spans="1:4" ht="33" hidden="1" x14ac:dyDescent="0.25">
      <c r="A123" s="3"/>
      <c r="B123" s="5" t="s">
        <v>20</v>
      </c>
      <c r="C123" s="3" t="s">
        <v>4</v>
      </c>
      <c r="D123" s="6">
        <v>0</v>
      </c>
    </row>
    <row r="124" spans="1:4" ht="33" hidden="1" x14ac:dyDescent="0.25">
      <c r="A124" s="3"/>
      <c r="B124" s="7" t="s">
        <v>21</v>
      </c>
      <c r="C124" s="3" t="s">
        <v>4</v>
      </c>
      <c r="D124" s="6">
        <v>0</v>
      </c>
    </row>
    <row r="125" spans="1:4" ht="16.5" hidden="1" x14ac:dyDescent="0.25">
      <c r="A125" s="3"/>
      <c r="B125" s="16" t="s">
        <v>5</v>
      </c>
      <c r="C125" s="3" t="s">
        <v>4</v>
      </c>
      <c r="D125" s="10">
        <f>D116+D117+(D118*2)+(D119*2)+(D120*3)+D121</f>
        <v>0</v>
      </c>
    </row>
    <row r="126" spans="1:4" ht="16.5" hidden="1" x14ac:dyDescent="0.25">
      <c r="A126" s="3"/>
      <c r="B126" s="17" t="s">
        <v>6</v>
      </c>
      <c r="C126" s="3" t="s">
        <v>4</v>
      </c>
      <c r="D126" s="11">
        <f>D116+D117+D121</f>
        <v>0</v>
      </c>
    </row>
    <row r="127" spans="1:4" ht="16.5" hidden="1" x14ac:dyDescent="0.25">
      <c r="A127" s="3"/>
      <c r="B127" s="18" t="s">
        <v>7</v>
      </c>
      <c r="C127" s="3" t="s">
        <v>4</v>
      </c>
      <c r="D127" s="11">
        <f>D120+D119+D118</f>
        <v>0</v>
      </c>
    </row>
    <row r="128" spans="1:4" ht="16.5" hidden="1" x14ac:dyDescent="0.25">
      <c r="A128" s="3"/>
      <c r="B128" s="17" t="s">
        <v>8</v>
      </c>
      <c r="C128" s="8" t="s">
        <v>4</v>
      </c>
      <c r="D128" s="12">
        <f>(D127+D126)/2</f>
        <v>0</v>
      </c>
    </row>
    <row r="129" spans="1:4" ht="16.5" hidden="1" x14ac:dyDescent="0.25">
      <c r="A129" s="3"/>
      <c r="B129" s="17" t="s">
        <v>9</v>
      </c>
      <c r="C129" s="4" t="s">
        <v>50</v>
      </c>
      <c r="D129" s="15">
        <f>(D128*1)/10</f>
        <v>0</v>
      </c>
    </row>
    <row r="130" spans="1:4" ht="16.5" hidden="1" x14ac:dyDescent="0.25">
      <c r="A130" s="3"/>
      <c r="B130" s="17" t="s">
        <v>10</v>
      </c>
      <c r="C130" s="4" t="s">
        <v>11</v>
      </c>
      <c r="D130" s="13">
        <f>((D126+D127)*0.5)/100</f>
        <v>0</v>
      </c>
    </row>
    <row r="131" spans="1:4" ht="16.5" hidden="1" x14ac:dyDescent="0.25">
      <c r="A131" s="3"/>
      <c r="B131" s="17" t="s">
        <v>13</v>
      </c>
      <c r="C131" s="4" t="s">
        <v>12</v>
      </c>
      <c r="D131" s="14">
        <f>(D126+D127)*0.00052</f>
        <v>0</v>
      </c>
    </row>
    <row r="132" spans="1:4" ht="16.5" hidden="1" x14ac:dyDescent="0.25">
      <c r="A132" s="3"/>
      <c r="B132" s="17" t="s">
        <v>14</v>
      </c>
      <c r="C132" s="4" t="s">
        <v>12</v>
      </c>
      <c r="D132" s="14">
        <f>D131</f>
        <v>0</v>
      </c>
    </row>
    <row r="133" spans="1:4" ht="16.5" hidden="1" x14ac:dyDescent="0.25">
      <c r="A133" s="3"/>
      <c r="B133" s="17" t="s">
        <v>15</v>
      </c>
      <c r="C133" s="4" t="s">
        <v>4</v>
      </c>
      <c r="D133" s="15">
        <f>(D126+D127)/5</f>
        <v>0</v>
      </c>
    </row>
    <row r="134" spans="1:4" ht="16.5" hidden="1" x14ac:dyDescent="0.25">
      <c r="A134" s="48" t="s">
        <v>38</v>
      </c>
      <c r="B134" s="48"/>
      <c r="C134" s="48"/>
      <c r="D134" s="48"/>
    </row>
    <row r="135" spans="1:4" ht="16.5" hidden="1" x14ac:dyDescent="0.25">
      <c r="A135" s="3"/>
      <c r="B135" s="5" t="s">
        <v>25</v>
      </c>
      <c r="C135" s="3" t="s">
        <v>4</v>
      </c>
      <c r="D135" s="6">
        <v>0</v>
      </c>
    </row>
    <row r="136" spans="1:4" ht="33" hidden="1" x14ac:dyDescent="0.25">
      <c r="A136" s="3"/>
      <c r="B136" s="5" t="s">
        <v>39</v>
      </c>
      <c r="C136" s="3" t="s">
        <v>4</v>
      </c>
      <c r="D136" s="6">
        <v>0</v>
      </c>
    </row>
    <row r="137" spans="1:4" ht="16.5" hidden="1" x14ac:dyDescent="0.25">
      <c r="A137" s="3"/>
      <c r="B137" s="5" t="s">
        <v>26</v>
      </c>
      <c r="C137" s="3" t="s">
        <v>4</v>
      </c>
      <c r="D137" s="6">
        <v>0</v>
      </c>
    </row>
    <row r="138" spans="1:4" ht="16.5" hidden="1" x14ac:dyDescent="0.25">
      <c r="A138" s="3"/>
      <c r="B138" s="5" t="s">
        <v>27</v>
      </c>
      <c r="C138" s="3" t="s">
        <v>4</v>
      </c>
      <c r="D138" s="6">
        <v>0</v>
      </c>
    </row>
    <row r="139" spans="1:4" ht="16.5" hidden="1" x14ac:dyDescent="0.25">
      <c r="A139" s="3"/>
      <c r="B139" s="5" t="s">
        <v>23</v>
      </c>
      <c r="C139" s="3" t="s">
        <v>4</v>
      </c>
      <c r="D139" s="6">
        <v>0</v>
      </c>
    </row>
    <row r="140" spans="1:4" ht="16.5" hidden="1" x14ac:dyDescent="0.25">
      <c r="A140" s="3"/>
      <c r="B140" s="7" t="s">
        <v>24</v>
      </c>
      <c r="C140" s="8" t="s">
        <v>4</v>
      </c>
      <c r="D140" s="21">
        <v>0</v>
      </c>
    </row>
    <row r="141" spans="1:4" ht="16.5" hidden="1" x14ac:dyDescent="0.25">
      <c r="A141" s="3"/>
      <c r="B141" s="22" t="s">
        <v>40</v>
      </c>
      <c r="C141" s="23" t="s">
        <v>4</v>
      </c>
      <c r="D141" s="6">
        <v>0</v>
      </c>
    </row>
    <row r="142" spans="1:4" ht="16.5" hidden="1" x14ac:dyDescent="0.25">
      <c r="A142" s="3"/>
      <c r="B142" s="22" t="s">
        <v>41</v>
      </c>
      <c r="C142" s="23" t="s">
        <v>4</v>
      </c>
      <c r="D142" s="24">
        <f>D141</f>
        <v>0</v>
      </c>
    </row>
    <row r="143" spans="1:4" ht="16.5" hidden="1" x14ac:dyDescent="0.25">
      <c r="A143" s="3"/>
      <c r="B143" s="22" t="s">
        <v>42</v>
      </c>
      <c r="C143" s="23" t="s">
        <v>17</v>
      </c>
      <c r="D143" s="25">
        <f>(D137*0.04)*0.248</f>
        <v>0</v>
      </c>
    </row>
    <row r="144" spans="1:4" ht="16.5" hidden="1" x14ac:dyDescent="0.25">
      <c r="A144" s="3"/>
      <c r="B144" s="22" t="s">
        <v>43</v>
      </c>
      <c r="C144" s="23" t="s">
        <v>17</v>
      </c>
      <c r="D144" s="23">
        <f>0.02*D141</f>
        <v>0</v>
      </c>
    </row>
    <row r="145" spans="1:4" ht="16.5" hidden="1" x14ac:dyDescent="0.25">
      <c r="A145" s="48" t="s">
        <v>47</v>
      </c>
      <c r="B145" s="48"/>
      <c r="C145" s="48"/>
      <c r="D145" s="48"/>
    </row>
    <row r="146" spans="1:4" ht="47.25" hidden="1" customHeight="1" x14ac:dyDescent="0.25">
      <c r="A146" s="3"/>
      <c r="B146" s="19" t="s">
        <v>28</v>
      </c>
      <c r="C146" s="3" t="s">
        <v>4</v>
      </c>
      <c r="D146" s="6">
        <v>0</v>
      </c>
    </row>
    <row r="147" spans="1:4" ht="63" hidden="1" x14ac:dyDescent="0.25">
      <c r="A147" s="3"/>
      <c r="B147" s="19" t="s">
        <v>29</v>
      </c>
      <c r="C147" s="3" t="s">
        <v>4</v>
      </c>
      <c r="D147" s="6">
        <v>0</v>
      </c>
    </row>
    <row r="148" spans="1:4" ht="63" hidden="1" x14ac:dyDescent="0.25">
      <c r="A148" s="3"/>
      <c r="B148" s="5" t="s">
        <v>30</v>
      </c>
      <c r="C148" s="3" t="s">
        <v>4</v>
      </c>
      <c r="D148" s="6">
        <v>0</v>
      </c>
    </row>
    <row r="149" spans="1:4" ht="63" hidden="1" x14ac:dyDescent="0.25">
      <c r="A149" s="3"/>
      <c r="B149" s="5" t="s">
        <v>31</v>
      </c>
      <c r="C149" s="3" t="s">
        <v>4</v>
      </c>
      <c r="D149" s="6">
        <v>0</v>
      </c>
    </row>
    <row r="150" spans="1:4" ht="63" hidden="1" x14ac:dyDescent="0.25">
      <c r="A150" s="3"/>
      <c r="B150" s="5" t="s">
        <v>32</v>
      </c>
      <c r="C150" s="3" t="s">
        <v>4</v>
      </c>
      <c r="D150" s="6">
        <v>0</v>
      </c>
    </row>
    <row r="151" spans="1:4" ht="63" hidden="1" x14ac:dyDescent="0.25">
      <c r="A151" s="3"/>
      <c r="B151" s="5" t="s">
        <v>33</v>
      </c>
      <c r="C151" s="3" t="s">
        <v>4</v>
      </c>
      <c r="D151" s="6">
        <v>0</v>
      </c>
    </row>
    <row r="152" spans="1:4" ht="33" hidden="1" x14ac:dyDescent="0.25">
      <c r="A152" s="3"/>
      <c r="B152" s="5" t="s">
        <v>34</v>
      </c>
      <c r="C152" s="3" t="s">
        <v>22</v>
      </c>
      <c r="D152" s="6">
        <v>0</v>
      </c>
    </row>
    <row r="153" spans="1:4" ht="33" hidden="1" x14ac:dyDescent="0.25">
      <c r="A153" s="3"/>
      <c r="B153" s="5" t="s">
        <v>20</v>
      </c>
      <c r="C153" s="3" t="s">
        <v>4</v>
      </c>
      <c r="D153" s="6">
        <v>0</v>
      </c>
    </row>
    <row r="154" spans="1:4" ht="33" hidden="1" x14ac:dyDescent="0.25">
      <c r="A154" s="3"/>
      <c r="B154" s="7" t="s">
        <v>21</v>
      </c>
      <c r="C154" s="3" t="s">
        <v>4</v>
      </c>
      <c r="D154" s="6">
        <v>0</v>
      </c>
    </row>
    <row r="155" spans="1:4" ht="16.5" hidden="1" x14ac:dyDescent="0.25">
      <c r="A155" s="3"/>
      <c r="B155" s="16" t="s">
        <v>5</v>
      </c>
      <c r="C155" s="3" t="s">
        <v>4</v>
      </c>
      <c r="D155" s="10">
        <f>D146+D147+(D148*2)+(D149*2)+(D150*3)+D151</f>
        <v>0</v>
      </c>
    </row>
    <row r="156" spans="1:4" ht="16.5" hidden="1" x14ac:dyDescent="0.25">
      <c r="A156" s="3"/>
      <c r="B156" s="17" t="s">
        <v>6</v>
      </c>
      <c r="C156" s="3" t="s">
        <v>4</v>
      </c>
      <c r="D156" s="11">
        <f>D146+D147+D151</f>
        <v>0</v>
      </c>
    </row>
    <row r="157" spans="1:4" ht="16.5" hidden="1" x14ac:dyDescent="0.25">
      <c r="A157" s="3"/>
      <c r="B157" s="18" t="s">
        <v>7</v>
      </c>
      <c r="C157" s="3" t="s">
        <v>4</v>
      </c>
      <c r="D157" s="11">
        <f>D150+D149+D148</f>
        <v>0</v>
      </c>
    </row>
    <row r="158" spans="1:4" ht="16.5" hidden="1" x14ac:dyDescent="0.25">
      <c r="A158" s="3"/>
      <c r="B158" s="17" t="s">
        <v>8</v>
      </c>
      <c r="C158" s="8" t="s">
        <v>4</v>
      </c>
      <c r="D158" s="12">
        <f>(D157+D156)/2</f>
        <v>0</v>
      </c>
    </row>
    <row r="159" spans="1:4" ht="16.5" hidden="1" x14ac:dyDescent="0.25">
      <c r="A159" s="3"/>
      <c r="B159" s="17" t="s">
        <v>9</v>
      </c>
      <c r="C159" s="4" t="s">
        <v>50</v>
      </c>
      <c r="D159" s="15">
        <f>(D158*1)/10</f>
        <v>0</v>
      </c>
    </row>
    <row r="160" spans="1:4" ht="16.5" hidden="1" x14ac:dyDescent="0.25">
      <c r="A160" s="3"/>
      <c r="B160" s="17" t="s">
        <v>10</v>
      </c>
      <c r="C160" s="4" t="s">
        <v>11</v>
      </c>
      <c r="D160" s="13">
        <f>((D156+D157)*0.5)/100</f>
        <v>0</v>
      </c>
    </row>
    <row r="161" spans="1:4" ht="16.5" hidden="1" x14ac:dyDescent="0.25">
      <c r="A161" s="3"/>
      <c r="B161" s="17" t="s">
        <v>13</v>
      </c>
      <c r="C161" s="4" t="s">
        <v>12</v>
      </c>
      <c r="D161" s="14">
        <f>(D156+D157)*0.00052</f>
        <v>0</v>
      </c>
    </row>
    <row r="162" spans="1:4" ht="16.5" hidden="1" x14ac:dyDescent="0.25">
      <c r="A162" s="3"/>
      <c r="B162" s="17" t="s">
        <v>14</v>
      </c>
      <c r="C162" s="4" t="s">
        <v>12</v>
      </c>
      <c r="D162" s="14">
        <f>D161</f>
        <v>0</v>
      </c>
    </row>
    <row r="163" spans="1:4" ht="16.5" hidden="1" x14ac:dyDescent="0.25">
      <c r="A163" s="3"/>
      <c r="B163" s="17" t="s">
        <v>15</v>
      </c>
      <c r="C163" s="4" t="s">
        <v>4</v>
      </c>
      <c r="D163" s="15">
        <f>(D156+D157)/5</f>
        <v>0</v>
      </c>
    </row>
    <row r="164" spans="1:4" ht="16.5" x14ac:dyDescent="0.25">
      <c r="A164" s="41" t="s">
        <v>107</v>
      </c>
      <c r="B164" s="42"/>
      <c r="C164" s="42"/>
      <c r="D164" s="42"/>
    </row>
    <row r="165" spans="1:4" ht="16.5" x14ac:dyDescent="0.25">
      <c r="A165" s="36">
        <v>19</v>
      </c>
      <c r="B165" s="37" t="s">
        <v>108</v>
      </c>
      <c r="C165" s="38" t="s">
        <v>4</v>
      </c>
      <c r="D165" s="39">
        <v>2</v>
      </c>
    </row>
    <row r="166" spans="1:4" ht="16.5" x14ac:dyDescent="0.25">
      <c r="A166" s="45" t="s">
        <v>105</v>
      </c>
      <c r="B166" s="46"/>
      <c r="C166" s="46"/>
      <c r="D166" s="46"/>
    </row>
    <row r="167" spans="1:4" ht="16.5" hidden="1" x14ac:dyDescent="0.25">
      <c r="A167" s="3">
        <v>1</v>
      </c>
      <c r="B167" s="20" t="s">
        <v>51</v>
      </c>
      <c r="C167" s="4" t="s">
        <v>4</v>
      </c>
      <c r="D167" s="13">
        <v>0</v>
      </c>
    </row>
    <row r="168" spans="1:4" ht="16.5" x14ac:dyDescent="0.25">
      <c r="A168" s="45" t="s">
        <v>106</v>
      </c>
      <c r="B168" s="46"/>
      <c r="C168" s="46"/>
      <c r="D168" s="46"/>
    </row>
    <row r="169" spans="1:4" ht="19.5" customHeight="1" x14ac:dyDescent="0.25">
      <c r="A169" s="40">
        <v>1</v>
      </c>
      <c r="B169" s="20" t="s">
        <v>60</v>
      </c>
      <c r="C169" s="4" t="s">
        <v>17</v>
      </c>
      <c r="D169" s="35" t="s">
        <v>94</v>
      </c>
    </row>
    <row r="170" spans="1:4" ht="19.5" customHeight="1" x14ac:dyDescent="0.25">
      <c r="A170" s="45" t="s">
        <v>104</v>
      </c>
      <c r="B170" s="46"/>
      <c r="C170" s="46"/>
      <c r="D170" s="46"/>
    </row>
    <row r="171" spans="1:4" ht="19.5" customHeight="1" x14ac:dyDescent="0.25">
      <c r="A171" s="3">
        <v>2</v>
      </c>
      <c r="B171" s="20" t="s">
        <v>114</v>
      </c>
      <c r="C171" s="4" t="s">
        <v>4</v>
      </c>
      <c r="D171" s="35">
        <v>1</v>
      </c>
    </row>
    <row r="172" spans="1:4" ht="19.5" customHeight="1" x14ac:dyDescent="0.25">
      <c r="A172" s="3">
        <v>2</v>
      </c>
      <c r="B172" s="20" t="s">
        <v>115</v>
      </c>
      <c r="C172" s="4" t="s">
        <v>4</v>
      </c>
      <c r="D172" s="35">
        <v>1</v>
      </c>
    </row>
    <row r="173" spans="1:4" ht="19.5" customHeight="1" x14ac:dyDescent="0.25">
      <c r="A173" s="3">
        <v>3</v>
      </c>
      <c r="B173" s="20" t="s">
        <v>92</v>
      </c>
      <c r="C173" s="4" t="s">
        <v>17</v>
      </c>
      <c r="D173" s="35" t="s">
        <v>93</v>
      </c>
    </row>
    <row r="174" spans="1:4" ht="19.5" customHeight="1" x14ac:dyDescent="0.25">
      <c r="A174" s="3">
        <v>4</v>
      </c>
      <c r="B174" s="20" t="s">
        <v>95</v>
      </c>
      <c r="C174" s="4" t="s">
        <v>4</v>
      </c>
      <c r="D174" s="35">
        <v>8</v>
      </c>
    </row>
    <row r="175" spans="1:4" ht="19.5" customHeight="1" x14ac:dyDescent="0.25">
      <c r="A175" s="3">
        <v>5</v>
      </c>
      <c r="B175" s="20" t="s">
        <v>96</v>
      </c>
      <c r="C175" s="4" t="s">
        <v>4</v>
      </c>
      <c r="D175" s="35">
        <v>16</v>
      </c>
    </row>
    <row r="176" spans="1:4" ht="19.5" customHeight="1" x14ac:dyDescent="0.25">
      <c r="A176" s="3">
        <v>6</v>
      </c>
      <c r="B176" s="20" t="s">
        <v>61</v>
      </c>
      <c r="C176" s="4" t="s">
        <v>4</v>
      </c>
      <c r="D176" s="35">
        <v>216</v>
      </c>
    </row>
    <row r="177" spans="1:4" ht="19.5" customHeight="1" x14ac:dyDescent="0.25">
      <c r="A177" s="3">
        <v>7</v>
      </c>
      <c r="B177" s="20" t="s">
        <v>62</v>
      </c>
      <c r="C177" s="4" t="s">
        <v>4</v>
      </c>
      <c r="D177" s="35">
        <v>24</v>
      </c>
    </row>
    <row r="178" spans="1:4" ht="19.5" customHeight="1" x14ac:dyDescent="0.25">
      <c r="A178" s="3">
        <v>8</v>
      </c>
      <c r="B178" s="20" t="s">
        <v>63</v>
      </c>
      <c r="C178" s="4" t="s">
        <v>4</v>
      </c>
      <c r="D178" s="35">
        <v>24</v>
      </c>
    </row>
    <row r="179" spans="1:4" ht="19.5" customHeight="1" x14ac:dyDescent="0.25">
      <c r="A179" s="3">
        <v>9</v>
      </c>
      <c r="B179" s="20" t="s">
        <v>64</v>
      </c>
      <c r="C179" s="4" t="s">
        <v>4</v>
      </c>
      <c r="D179" s="35">
        <v>24</v>
      </c>
    </row>
    <row r="180" spans="1:4" ht="19.5" customHeight="1" x14ac:dyDescent="0.25">
      <c r="A180" s="3">
        <v>10</v>
      </c>
      <c r="B180" s="20" t="s">
        <v>111</v>
      </c>
      <c r="C180" s="4" t="s">
        <v>4</v>
      </c>
      <c r="D180" s="35">
        <v>24</v>
      </c>
    </row>
    <row r="181" spans="1:4" ht="19.5" customHeight="1" x14ac:dyDescent="0.25">
      <c r="A181" s="3">
        <v>11</v>
      </c>
      <c r="B181" s="20" t="s">
        <v>65</v>
      </c>
      <c r="C181" s="4" t="s">
        <v>4</v>
      </c>
      <c r="D181" s="35">
        <v>24</v>
      </c>
    </row>
    <row r="182" spans="1:4" ht="19.5" customHeight="1" x14ac:dyDescent="0.25">
      <c r="A182" s="3">
        <v>12</v>
      </c>
      <c r="B182" s="20" t="s">
        <v>66</v>
      </c>
      <c r="C182" s="4" t="s">
        <v>67</v>
      </c>
      <c r="D182" s="35">
        <v>20</v>
      </c>
    </row>
    <row r="183" spans="1:4" ht="19.5" customHeight="1" x14ac:dyDescent="0.25">
      <c r="A183" s="3">
        <v>13</v>
      </c>
      <c r="B183" s="20" t="s">
        <v>68</v>
      </c>
      <c r="C183" s="4" t="s">
        <v>17</v>
      </c>
      <c r="D183" s="35" t="s">
        <v>97</v>
      </c>
    </row>
    <row r="184" spans="1:4" ht="19.5" customHeight="1" x14ac:dyDescent="0.25">
      <c r="A184" s="3">
        <v>14</v>
      </c>
      <c r="B184" s="20" t="s">
        <v>69</v>
      </c>
      <c r="C184" s="4" t="s">
        <v>17</v>
      </c>
      <c r="D184" s="35" t="s">
        <v>98</v>
      </c>
    </row>
    <row r="185" spans="1:4" ht="19.5" customHeight="1" x14ac:dyDescent="0.25">
      <c r="A185" s="3">
        <v>15</v>
      </c>
      <c r="B185" s="20" t="s">
        <v>70</v>
      </c>
      <c r="C185" s="4" t="s">
        <v>17</v>
      </c>
      <c r="D185" s="35" t="s">
        <v>99</v>
      </c>
    </row>
    <row r="186" spans="1:4" ht="19.5" customHeight="1" x14ac:dyDescent="0.25">
      <c r="A186" s="3">
        <v>16</v>
      </c>
      <c r="B186" s="20" t="s">
        <v>100</v>
      </c>
      <c r="C186" s="4" t="s">
        <v>4</v>
      </c>
      <c r="D186" s="35">
        <v>12</v>
      </c>
    </row>
    <row r="187" spans="1:4" ht="19.5" customHeight="1" x14ac:dyDescent="0.25">
      <c r="A187" s="3">
        <v>17</v>
      </c>
      <c r="B187" s="20" t="s">
        <v>101</v>
      </c>
      <c r="C187" s="4" t="s">
        <v>4</v>
      </c>
      <c r="D187" s="35">
        <v>24</v>
      </c>
    </row>
    <row r="188" spans="1:4" ht="19.5" customHeight="1" x14ac:dyDescent="0.25">
      <c r="A188" s="3">
        <v>18</v>
      </c>
      <c r="B188" s="20" t="s">
        <v>102</v>
      </c>
      <c r="C188" s="4" t="s">
        <v>4</v>
      </c>
      <c r="D188" s="35">
        <v>24</v>
      </c>
    </row>
    <row r="189" spans="1:4" ht="19.5" customHeight="1" x14ac:dyDescent="0.25">
      <c r="A189" s="3">
        <v>19</v>
      </c>
      <c r="B189" s="20" t="s">
        <v>103</v>
      </c>
      <c r="C189" s="4" t="s">
        <v>67</v>
      </c>
      <c r="D189" s="35">
        <v>700</v>
      </c>
    </row>
    <row r="190" spans="1:4" ht="19.5" customHeight="1" x14ac:dyDescent="0.25">
      <c r="A190" s="3">
        <v>20</v>
      </c>
      <c r="B190" s="20" t="s">
        <v>18</v>
      </c>
      <c r="C190" s="4" t="s">
        <v>17</v>
      </c>
      <c r="D190" s="35">
        <v>250</v>
      </c>
    </row>
    <row r="191" spans="1:4" ht="19.5" customHeight="1" x14ac:dyDescent="0.25">
      <c r="A191" s="3">
        <v>21</v>
      </c>
      <c r="B191" s="20" t="s">
        <v>112</v>
      </c>
      <c r="C191" s="4" t="s">
        <v>67</v>
      </c>
      <c r="D191" s="35">
        <v>1</v>
      </c>
    </row>
    <row r="192" spans="1:4" ht="19.5" customHeight="1" x14ac:dyDescent="0.25">
      <c r="A192" s="3">
        <v>22</v>
      </c>
      <c r="B192" s="20" t="s">
        <v>113</v>
      </c>
      <c r="C192" s="4" t="s">
        <v>67</v>
      </c>
      <c r="D192" s="35">
        <v>1</v>
      </c>
    </row>
    <row r="193" spans="1:4" ht="16.5" x14ac:dyDescent="0.25">
      <c r="A193" s="45" t="s">
        <v>19</v>
      </c>
      <c r="B193" s="47"/>
      <c r="C193" s="47"/>
      <c r="D193" s="47"/>
    </row>
    <row r="194" spans="1:4" ht="17.25" customHeight="1" x14ac:dyDescent="0.25">
      <c r="A194" s="3">
        <v>23</v>
      </c>
      <c r="B194" s="20" t="s">
        <v>71</v>
      </c>
      <c r="C194" s="4" t="s">
        <v>16</v>
      </c>
      <c r="D194" s="9">
        <v>146</v>
      </c>
    </row>
    <row r="195" spans="1:4" ht="18" hidden="1" customHeight="1" x14ac:dyDescent="0.3">
      <c r="A195" s="3">
        <v>34</v>
      </c>
      <c r="B195" s="34" t="s">
        <v>72</v>
      </c>
      <c r="C195" s="33" t="s">
        <v>16</v>
      </c>
      <c r="D195" s="33">
        <v>560</v>
      </c>
    </row>
    <row r="196" spans="1:4" ht="18" customHeight="1" x14ac:dyDescent="0.25">
      <c r="A196" s="3">
        <v>24</v>
      </c>
      <c r="B196" s="20" t="s">
        <v>72</v>
      </c>
      <c r="C196" s="4" t="s">
        <v>16</v>
      </c>
      <c r="D196" s="9">
        <v>560</v>
      </c>
    </row>
    <row r="197" spans="1:4" ht="16.5" x14ac:dyDescent="0.25">
      <c r="A197" s="1"/>
      <c r="B197" s="1"/>
      <c r="C197" s="1"/>
      <c r="D197" s="1"/>
    </row>
    <row r="198" spans="1:4" ht="16.5" x14ac:dyDescent="0.25">
      <c r="A198" s="43"/>
      <c r="B198" s="43"/>
      <c r="C198" s="44"/>
      <c r="D198" s="44"/>
    </row>
    <row r="199" spans="1:4" ht="16.5" x14ac:dyDescent="0.25">
      <c r="A199" s="2"/>
      <c r="B199" s="2"/>
      <c r="C199" s="2"/>
      <c r="D199" s="1"/>
    </row>
    <row r="200" spans="1:4" ht="16.5" x14ac:dyDescent="0.25">
      <c r="A200" s="43"/>
      <c r="B200" s="43"/>
      <c r="C200" s="44"/>
      <c r="D200" s="44"/>
    </row>
    <row r="201" spans="1:4" ht="16.5" x14ac:dyDescent="0.25">
      <c r="A201" s="2"/>
      <c r="B201" s="2"/>
      <c r="C201" s="2"/>
      <c r="D201" s="1"/>
    </row>
    <row r="202" spans="1:4" ht="16.5" x14ac:dyDescent="0.25">
      <c r="A202" s="43"/>
      <c r="B202" s="43"/>
      <c r="C202" s="43"/>
      <c r="D202" s="43"/>
    </row>
    <row r="203" spans="1:4" ht="16.5" x14ac:dyDescent="0.25">
      <c r="A203" s="1"/>
      <c r="B203" s="1"/>
      <c r="C203" s="1"/>
      <c r="D203" s="1"/>
    </row>
    <row r="204" spans="1:4" ht="16.5" x14ac:dyDescent="0.25">
      <c r="A204" s="1"/>
      <c r="B204" s="1"/>
      <c r="C204" s="1"/>
      <c r="D204" s="1"/>
    </row>
    <row r="205" spans="1:4" ht="16.5" x14ac:dyDescent="0.25">
      <c r="A205" s="1"/>
      <c r="B205" s="1"/>
      <c r="C205" s="1"/>
      <c r="D205" s="1"/>
    </row>
    <row r="206" spans="1:4" ht="16.5" x14ac:dyDescent="0.25">
      <c r="A206" s="1"/>
      <c r="B206" s="1"/>
      <c r="C206" s="1"/>
      <c r="D206" s="1"/>
    </row>
    <row r="207" spans="1:4" ht="16.5" x14ac:dyDescent="0.25">
      <c r="A207" s="1"/>
      <c r="B207" s="1"/>
      <c r="C207" s="1"/>
      <c r="D207" s="1"/>
    </row>
    <row r="208" spans="1:4" ht="16.5" x14ac:dyDescent="0.25">
      <c r="A208" s="1"/>
      <c r="B208" s="1"/>
      <c r="C208" s="1"/>
      <c r="D208" s="1"/>
    </row>
    <row r="209" spans="1:4" ht="16.5" x14ac:dyDescent="0.25">
      <c r="A209" s="1"/>
      <c r="B209" s="1"/>
      <c r="C209" s="1"/>
      <c r="D209" s="1"/>
    </row>
    <row r="210" spans="1:4" ht="16.5" x14ac:dyDescent="0.25">
      <c r="A210" s="1"/>
      <c r="B210" s="1"/>
      <c r="C210" s="1"/>
      <c r="D210" s="1"/>
    </row>
    <row r="211" spans="1:4" ht="16.5" x14ac:dyDescent="0.25">
      <c r="A211" s="1"/>
      <c r="B211" s="1"/>
      <c r="C211" s="1"/>
      <c r="D211" s="1"/>
    </row>
    <row r="212" spans="1:4" ht="16.5" x14ac:dyDescent="0.25">
      <c r="A212" s="1"/>
      <c r="B212" s="1"/>
      <c r="C212" s="1"/>
      <c r="D212" s="1"/>
    </row>
  </sheetData>
  <sheetProtection formatRows="0"/>
  <customSheetViews>
    <customSheetView guid="{D3E5AFB2-A911-4663-B506-36248F00171B}" scale="115" showPageBreaks="1" printArea="1" view="pageBreakPreview" topLeftCell="A23">
      <selection activeCell="D24" sqref="D24"/>
      <pageMargins left="0.9055118110236221" right="0" top="0.74803149606299213" bottom="0.74803149606299213" header="0.31496062992125984" footer="0.31496062992125984"/>
      <pageSetup paperSize="9" scale="85" orientation="portrait" r:id="rId1"/>
    </customSheetView>
  </customSheetViews>
  <mergeCells count="40">
    <mergeCell ref="A14:D14"/>
    <mergeCell ref="A16:D16"/>
    <mergeCell ref="A55:D55"/>
    <mergeCell ref="A85:D85"/>
    <mergeCell ref="A21:C21"/>
    <mergeCell ref="A22:D22"/>
    <mergeCell ref="A17:D17"/>
    <mergeCell ref="A18:B18"/>
    <mergeCell ref="A19:B19"/>
    <mergeCell ref="C19:D19"/>
    <mergeCell ref="A20:C20"/>
    <mergeCell ref="C9:D9"/>
    <mergeCell ref="B10:D10"/>
    <mergeCell ref="B11:D11"/>
    <mergeCell ref="B12:D12"/>
    <mergeCell ref="B13:C13"/>
    <mergeCell ref="B1:D1"/>
    <mergeCell ref="B2:D2"/>
    <mergeCell ref="B3:D3"/>
    <mergeCell ref="A5:D5"/>
    <mergeCell ref="A6:D8"/>
    <mergeCell ref="B4:D4"/>
    <mergeCell ref="A115:D115"/>
    <mergeCell ref="A145:D145"/>
    <mergeCell ref="A44:D44"/>
    <mergeCell ref="A74:D74"/>
    <mergeCell ref="A24:D24"/>
    <mergeCell ref="A104:D104"/>
    <mergeCell ref="A134:D134"/>
    <mergeCell ref="A164:D164"/>
    <mergeCell ref="A202:B202"/>
    <mergeCell ref="C198:D198"/>
    <mergeCell ref="A166:D166"/>
    <mergeCell ref="A198:B198"/>
    <mergeCell ref="A200:B200"/>
    <mergeCell ref="A193:D193"/>
    <mergeCell ref="C200:D200"/>
    <mergeCell ref="C202:D202"/>
    <mergeCell ref="A170:D170"/>
    <mergeCell ref="A168:D168"/>
  </mergeCells>
  <pageMargins left="0.9055118110236221" right="0" top="0.74803149606299213" bottom="0.74803149606299213" header="0.31496062992125984" footer="0.31496062992125984"/>
  <pageSetup paperSize="9" scale="85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Суворов Игорь Игоревич</dc:creator>
  <cp:lastModifiedBy>Коврижкина Елена Юрьевна</cp:lastModifiedBy>
  <cp:lastPrinted>2018-06-18T04:11:18Z</cp:lastPrinted>
  <dcterms:created xsi:type="dcterms:W3CDTF">2016-02-29T23:19:29Z</dcterms:created>
  <dcterms:modified xsi:type="dcterms:W3CDTF">2018-12-18T06:21:53Z</dcterms:modified>
</cp:coreProperties>
</file>