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drsk.rao-esv.ru\ROOT\320\отделы и службы АмЭС\СУИ АмЭС\2 СОС\Объектная\2019\Сводные ТЗ\Рамки 2019\4. ПИР  8 млн (110.1)\Корректировка 110.1 Рамка 8 млн\ТЗ ПСД 8 млн\1. прот согл вед дог цены\"/>
    </mc:Choice>
  </mc:AlternateContent>
  <bookViews>
    <workbookView xWindow="120" yWindow="180" windowWidth="9720" windowHeight="7260"/>
  </bookViews>
  <sheets>
    <sheet name="1" sheetId="1" r:id="rId1"/>
    <sheet name="Лист1" sheetId="2" r:id="rId2"/>
  </sheets>
  <definedNames>
    <definedName name="_xlnm._FilterDatabase" localSheetId="0" hidden="1">'1'!$A$15:$F$16</definedName>
    <definedName name="_xlnm.Print_Area" localSheetId="0">'1'!$A$1:$F$30</definedName>
  </definedNames>
  <calcPr calcId="152511" refMode="R1C1"/>
</workbook>
</file>

<file path=xl/calcChain.xml><?xml version="1.0" encoding="utf-8"?>
<calcChain xmlns="http://schemas.openxmlformats.org/spreadsheetml/2006/main">
  <c r="F25" i="1" l="1"/>
  <c r="E25" i="1"/>
  <c r="A19" i="1" l="1"/>
  <c r="A20" i="1"/>
  <c r="A21" i="1"/>
  <c r="A22" i="1"/>
  <c r="A23" i="1" s="1"/>
  <c r="A24" i="1" s="1"/>
  <c r="A18" i="1"/>
  <c r="F24" i="1" l="1"/>
  <c r="F23" i="1"/>
  <c r="F22" i="1"/>
  <c r="F21" i="1"/>
  <c r="F20" i="1"/>
  <c r="F19" i="1"/>
  <c r="F18" i="1"/>
  <c r="F17" i="1"/>
</calcChain>
</file>

<file path=xl/sharedStrings.xml><?xml version="1.0" encoding="utf-8"?>
<sst xmlns="http://schemas.openxmlformats.org/spreadsheetml/2006/main" count="47" uniqueCount="41">
  <si>
    <t>1 Га</t>
  </si>
  <si>
    <t>Вид работ</t>
  </si>
  <si>
    <t>Ед. изм.</t>
  </si>
  <si>
    <t>Обоснование</t>
  </si>
  <si>
    <t>ПРОТОКОЛ СОГЛАСОВАНИЯ (ВЕДОМОСТЬ)</t>
  </si>
  <si>
    <t>ДОГОВОРНОЙ ЦЕНЫ</t>
  </si>
  <si>
    <t>При условии поставки МТР подрядчиком</t>
  </si>
  <si>
    <t>Коэффициенты, учитывающие  прогнозный уровень цен и  лимитированные затраты:</t>
  </si>
  <si>
    <t>1,03 непредвиденные затраты</t>
  </si>
  <si>
    <t>1,0549 зимнее удорожание (для работ по строительству ВЛ)</t>
  </si>
  <si>
    <t>командировочные затраты-500 р/сут</t>
  </si>
  <si>
    <t>1,063 зимнее удорожание (для работ по строительству ТП)</t>
  </si>
  <si>
    <t>к техническому заданию</t>
  </si>
  <si>
    <t>№ сметы</t>
  </si>
  <si>
    <t>Приложение № 1</t>
  </si>
  <si>
    <t>Составил</t>
  </si>
  <si>
    <t>Проверил</t>
  </si>
  <si>
    <t>1,2 - МДС35 пр.2 т.1 п.4. (Производство строительных и других работ вблизи объектов, находящихся под высоким напряжением, в том числе  в охранной зоне действующей воздушной линии электропередачи ОЗП=1,2; ЭМ=1,2 к расх.; ЗПМ=1,2; ТЗ=1,2; ТЗМ=1,2)</t>
  </si>
  <si>
    <t>1,044 дефлятор перевода на  2019 год.</t>
  </si>
  <si>
    <t>Инженер-сметчик ГРП  Н.А. Паноченко</t>
  </si>
  <si>
    <t>Руководитель ГРП  Т.Г. Соловьева</t>
  </si>
  <si>
    <t>ПИР - ВЛ 0,4 кВ длиной до 1000 м</t>
  </si>
  <si>
    <t>1 объект</t>
  </si>
  <si>
    <t>ПИР - ВЛ 10 кВ длиной до 1000 м</t>
  </si>
  <si>
    <t>ПИР - КЛ до 35 кВ длиной до 1000 м</t>
  </si>
  <si>
    <t>ПИР - КТПН однотрансформаторная</t>
  </si>
  <si>
    <t xml:space="preserve">ПИР - Проклада кабеля (Прокол ГНБ) </t>
  </si>
  <si>
    <t>Топосъемка - незастроенная территория</t>
  </si>
  <si>
    <t>Топосъемка - застроенная территория</t>
  </si>
  <si>
    <t>Топосъемка - застроенная территория КЛ</t>
  </si>
  <si>
    <t>Договорная цена, без НДС</t>
  </si>
  <si>
    <t>Договорная цена, с НДС -20%</t>
  </si>
  <si>
    <t>Итого:</t>
  </si>
  <si>
    <t>ЛСР № 1</t>
  </si>
  <si>
    <t>ЛСР № 2</t>
  </si>
  <si>
    <t>ЛСР № 3</t>
  </si>
  <si>
    <t>ЛСР № 4</t>
  </si>
  <si>
    <t>ЛСР № 5</t>
  </si>
  <si>
    <t>ЛСР № 6</t>
  </si>
  <si>
    <t>ЛСР № 7</t>
  </si>
  <si>
    <t>ЛСР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</si>
</sst>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0"/>
      <name val="Arial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/>
    </xf>
    <xf numFmtId="4" fontId="2" fillId="0" borderId="0" xfId="0" applyNumberFormat="1" applyFont="1" applyAlignment="1">
      <alignment horizontal="left" vertical="center" wrapText="1"/>
    </xf>
    <xf numFmtId="0" fontId="2" fillId="0" borderId="0" xfId="1" applyFont="1" applyBorder="1" applyAlignment="1">
      <alignment horizontal="center" vertical="top"/>
    </xf>
    <xf numFmtId="0" fontId="2" fillId="0" borderId="0" xfId="1" applyFont="1" applyBorder="1" applyAlignment="1">
      <alignment horizontal="left" vertical="top" wrapText="1"/>
    </xf>
    <xf numFmtId="0" fontId="4" fillId="0" borderId="0" xfId="1" applyFont="1" applyBorder="1" applyAlignment="1">
      <alignment horizontal="right" vertical="top"/>
    </xf>
    <xf numFmtId="0" fontId="2" fillId="0" borderId="0" xfId="1" applyFont="1" applyBorder="1" applyAlignment="1">
      <alignment vertical="top"/>
    </xf>
    <xf numFmtId="0" fontId="2" fillId="0" borderId="0" xfId="1" applyFont="1" applyBorder="1" applyAlignment="1"/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left" vertical="top" wrapText="1"/>
    </xf>
    <xf numFmtId="4" fontId="2" fillId="0" borderId="0" xfId="0" applyNumberFormat="1" applyFont="1" applyBorder="1" applyAlignment="1">
      <alignment horizontal="right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 vertical="top"/>
    </xf>
    <xf numFmtId="0" fontId="2" fillId="0" borderId="0" xfId="0" applyFont="1"/>
    <xf numFmtId="0" fontId="2" fillId="0" borderId="0" xfId="0" applyFont="1" applyAlignment="1">
      <alignment horizontal="center"/>
    </xf>
    <xf numFmtId="164" fontId="4" fillId="0" borderId="0" xfId="0" applyNumberFormat="1" applyFont="1" applyFill="1"/>
    <xf numFmtId="0" fontId="4" fillId="0" borderId="0" xfId="0" applyFont="1" applyFill="1"/>
    <xf numFmtId="0" fontId="5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top"/>
    </xf>
    <xf numFmtId="0" fontId="4" fillId="0" borderId="0" xfId="1" applyFont="1" applyBorder="1" applyAlignment="1">
      <alignment horizontal="center" vertical="top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4" fillId="0" borderId="0" xfId="1" applyFont="1" applyBorder="1" applyAlignment="1">
      <alignment horizontal="left" vertical="top"/>
    </xf>
    <xf numFmtId="0" fontId="2" fillId="0" borderId="0" xfId="1" applyFont="1" applyBorder="1" applyAlignment="1">
      <alignment horizontal="left" vertical="top"/>
    </xf>
    <xf numFmtId="0" fontId="2" fillId="0" borderId="0" xfId="1" applyFont="1" applyBorder="1" applyAlignment="1">
      <alignment horizontal="left"/>
    </xf>
    <xf numFmtId="0" fontId="5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361950</xdr:colOff>
      <xdr:row>0</xdr:row>
      <xdr:rowOff>66675</xdr:rowOff>
    </xdr:from>
    <xdr:to>
      <xdr:col>6</xdr:col>
      <xdr:colOff>209550</xdr:colOff>
      <xdr:row>0</xdr:row>
      <xdr:rowOff>66675</xdr:rowOff>
    </xdr:to>
    <xdr:pic>
      <xdr:nvPicPr>
        <xdr:cNvPr id="119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66675"/>
          <a:ext cx="7896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K31"/>
  <sheetViews>
    <sheetView tabSelected="1" view="pageBreakPreview" topLeftCell="A7" zoomScaleNormal="85" zoomScaleSheetLayoutView="100" workbookViewId="0">
      <selection activeCell="B24" sqref="B24"/>
    </sheetView>
  </sheetViews>
  <sheetFormatPr defaultRowHeight="15.75" x14ac:dyDescent="0.2"/>
  <cols>
    <col min="1" max="1" width="6.85546875" style="1" customWidth="1"/>
    <col min="2" max="2" width="15.7109375" style="1" customWidth="1"/>
    <col min="3" max="3" width="40.85546875" style="1" customWidth="1"/>
    <col min="4" max="4" width="18.7109375" style="1" customWidth="1"/>
    <col min="5" max="6" width="19.28515625" style="3" customWidth="1"/>
    <col min="7" max="7" width="14.140625" style="1" bestFit="1" customWidth="1"/>
    <col min="8" max="16384" width="9.140625" style="1"/>
  </cols>
  <sheetData>
    <row r="1" spans="1:11" x14ac:dyDescent="0.25">
      <c r="E1" s="1"/>
      <c r="F1" s="2" t="s">
        <v>14</v>
      </c>
    </row>
    <row r="2" spans="1:11" x14ac:dyDescent="0.25">
      <c r="E2" s="1"/>
      <c r="F2" s="2" t="s">
        <v>12</v>
      </c>
    </row>
    <row r="4" spans="1:11" x14ac:dyDescent="0.2">
      <c r="A4" s="31" t="s">
        <v>4</v>
      </c>
      <c r="B4" s="31"/>
      <c r="C4" s="31"/>
      <c r="D4" s="31"/>
    </row>
    <row r="5" spans="1:11" x14ac:dyDescent="0.2">
      <c r="C5" s="4" t="s">
        <v>5</v>
      </c>
      <c r="D5" s="32" t="s">
        <v>6</v>
      </c>
      <c r="E5" s="32"/>
      <c r="F5" s="32"/>
    </row>
    <row r="6" spans="1:11" x14ac:dyDescent="0.2">
      <c r="D6" s="5"/>
      <c r="E6" s="6"/>
    </row>
    <row r="7" spans="1:11" x14ac:dyDescent="0.2">
      <c r="A7" s="35" t="s">
        <v>7</v>
      </c>
      <c r="B7" s="35"/>
      <c r="C7" s="35"/>
      <c r="D7" s="35"/>
      <c r="E7" s="35"/>
      <c r="F7" s="35"/>
    </row>
    <row r="8" spans="1:11" x14ac:dyDescent="0.2">
      <c r="B8" s="36" t="s">
        <v>18</v>
      </c>
      <c r="C8" s="36"/>
      <c r="D8" s="7"/>
      <c r="E8" s="6"/>
    </row>
    <row r="9" spans="1:11" x14ac:dyDescent="0.2">
      <c r="B9" s="7" t="s">
        <v>9</v>
      </c>
      <c r="C9" s="7"/>
      <c r="D9" s="7"/>
      <c r="E9" s="6"/>
    </row>
    <row r="10" spans="1:11" x14ac:dyDescent="0.2">
      <c r="B10" s="7" t="s">
        <v>11</v>
      </c>
      <c r="C10" s="7"/>
      <c r="D10" s="7"/>
      <c r="E10" s="6"/>
    </row>
    <row r="11" spans="1:11" x14ac:dyDescent="0.2">
      <c r="B11" s="36" t="s">
        <v>10</v>
      </c>
      <c r="C11" s="36"/>
      <c r="D11" s="7"/>
      <c r="E11" s="6"/>
    </row>
    <row r="12" spans="1:11" x14ac:dyDescent="0.25">
      <c r="B12" s="37" t="s">
        <v>8</v>
      </c>
      <c r="C12" s="37"/>
      <c r="D12" s="8"/>
    </row>
    <row r="13" spans="1:11" ht="57" customHeight="1" x14ac:dyDescent="0.2">
      <c r="B13" s="33" t="s">
        <v>17</v>
      </c>
      <c r="C13" s="33"/>
      <c r="D13" s="33"/>
      <c r="E13" s="33"/>
      <c r="F13" s="33"/>
    </row>
    <row r="14" spans="1:11" s="14" customFormat="1" x14ac:dyDescent="0.25">
      <c r="A14" s="9"/>
      <c r="B14" s="9"/>
      <c r="C14" s="10"/>
      <c r="D14" s="11"/>
      <c r="E14" s="12"/>
      <c r="F14" s="12"/>
      <c r="G14" s="13"/>
      <c r="H14" s="13"/>
      <c r="I14" s="13"/>
      <c r="J14" s="13"/>
      <c r="K14" s="13"/>
    </row>
    <row r="15" spans="1:11" s="15" customFormat="1" ht="45.75" customHeight="1" x14ac:dyDescent="0.25">
      <c r="A15" s="23" t="s">
        <v>13</v>
      </c>
      <c r="B15" s="23" t="s">
        <v>3</v>
      </c>
      <c r="C15" s="23" t="s">
        <v>1</v>
      </c>
      <c r="D15" s="23" t="s">
        <v>2</v>
      </c>
      <c r="E15" s="24" t="s">
        <v>30</v>
      </c>
      <c r="F15" s="24" t="s">
        <v>31</v>
      </c>
    </row>
    <row r="16" spans="1:11" s="15" customFormat="1" x14ac:dyDescent="0.25">
      <c r="A16" s="21">
        <v>1</v>
      </c>
      <c r="B16" s="21">
        <v>2</v>
      </c>
      <c r="C16" s="21">
        <v>3</v>
      </c>
      <c r="D16" s="21">
        <v>4</v>
      </c>
      <c r="E16" s="21">
        <v>5</v>
      </c>
      <c r="F16" s="21">
        <v>6</v>
      </c>
    </row>
    <row r="17" spans="1:7" s="17" customFormat="1" x14ac:dyDescent="0.25">
      <c r="A17" s="25">
        <v>1</v>
      </c>
      <c r="B17" s="26" t="s">
        <v>33</v>
      </c>
      <c r="C17" s="26" t="s">
        <v>21</v>
      </c>
      <c r="D17" s="25" t="s">
        <v>22</v>
      </c>
      <c r="E17" s="27">
        <v>38361.800000000003</v>
      </c>
      <c r="F17" s="27">
        <f t="shared" ref="F17:F24" si="0">E17*1.2</f>
        <v>46034.16</v>
      </c>
      <c r="G17" s="16"/>
    </row>
    <row r="18" spans="1:7" s="17" customFormat="1" x14ac:dyDescent="0.25">
      <c r="A18" s="25">
        <f>1+A17</f>
        <v>2</v>
      </c>
      <c r="B18" s="26" t="s">
        <v>34</v>
      </c>
      <c r="C18" s="26" t="s">
        <v>23</v>
      </c>
      <c r="D18" s="25" t="s">
        <v>22</v>
      </c>
      <c r="E18" s="27">
        <v>47250.51</v>
      </c>
      <c r="F18" s="27">
        <f t="shared" si="0"/>
        <v>56700.612000000001</v>
      </c>
      <c r="G18" s="16"/>
    </row>
    <row r="19" spans="1:7" s="17" customFormat="1" x14ac:dyDescent="0.25">
      <c r="A19" s="25">
        <f t="shared" ref="A19:A24" si="1">1+A18</f>
        <v>3</v>
      </c>
      <c r="B19" s="26" t="s">
        <v>35</v>
      </c>
      <c r="C19" s="26" t="s">
        <v>24</v>
      </c>
      <c r="D19" s="25" t="s">
        <v>22</v>
      </c>
      <c r="E19" s="27">
        <v>256083.22</v>
      </c>
      <c r="F19" s="27">
        <f t="shared" si="0"/>
        <v>307299.864</v>
      </c>
      <c r="G19" s="16"/>
    </row>
    <row r="20" spans="1:7" s="17" customFormat="1" x14ac:dyDescent="0.25">
      <c r="A20" s="25">
        <f t="shared" si="1"/>
        <v>4</v>
      </c>
      <c r="B20" s="26" t="s">
        <v>36</v>
      </c>
      <c r="C20" s="26" t="s">
        <v>25</v>
      </c>
      <c r="D20" s="25" t="s">
        <v>22</v>
      </c>
      <c r="E20" s="27">
        <v>12974.39</v>
      </c>
      <c r="F20" s="27">
        <f t="shared" si="0"/>
        <v>15569.267999999998</v>
      </c>
      <c r="G20" s="16"/>
    </row>
    <row r="21" spans="1:7" s="17" customFormat="1" x14ac:dyDescent="0.25">
      <c r="A21" s="25">
        <f t="shared" si="1"/>
        <v>5</v>
      </c>
      <c r="B21" s="26" t="s">
        <v>37</v>
      </c>
      <c r="C21" s="26" t="s">
        <v>26</v>
      </c>
      <c r="D21" s="25" t="s">
        <v>22</v>
      </c>
      <c r="E21" s="27">
        <v>1184121.71</v>
      </c>
      <c r="F21" s="27">
        <f t="shared" si="0"/>
        <v>1420946.0519999999</v>
      </c>
      <c r="G21" s="16"/>
    </row>
    <row r="22" spans="1:7" s="17" customFormat="1" ht="31.5" x14ac:dyDescent="0.25">
      <c r="A22" s="25">
        <f t="shared" si="1"/>
        <v>6</v>
      </c>
      <c r="B22" s="26" t="s">
        <v>38</v>
      </c>
      <c r="C22" s="26" t="s">
        <v>27</v>
      </c>
      <c r="D22" s="25" t="s">
        <v>0</v>
      </c>
      <c r="E22" s="27">
        <v>57903.37</v>
      </c>
      <c r="F22" s="27">
        <f t="shared" si="0"/>
        <v>69484.043999999994</v>
      </c>
      <c r="G22" s="16"/>
    </row>
    <row r="23" spans="1:7" s="17" customFormat="1" x14ac:dyDescent="0.25">
      <c r="A23" s="25">
        <f t="shared" si="1"/>
        <v>7</v>
      </c>
      <c r="B23" s="26" t="s">
        <v>39</v>
      </c>
      <c r="C23" s="26" t="s">
        <v>28</v>
      </c>
      <c r="D23" s="25" t="s">
        <v>0</v>
      </c>
      <c r="E23" s="27">
        <v>99119.45</v>
      </c>
      <c r="F23" s="27">
        <f t="shared" si="0"/>
        <v>118943.34</v>
      </c>
      <c r="G23" s="16"/>
    </row>
    <row r="24" spans="1:7" s="17" customFormat="1" ht="31.5" x14ac:dyDescent="0.25">
      <c r="A24" s="25">
        <f t="shared" si="1"/>
        <v>8</v>
      </c>
      <c r="B24" s="20" t="s">
        <v>40</v>
      </c>
      <c r="C24" s="20" t="s">
        <v>29</v>
      </c>
      <c r="D24" s="21" t="s">
        <v>0</v>
      </c>
      <c r="E24" s="22">
        <v>195201.9</v>
      </c>
      <c r="F24" s="27">
        <f t="shared" si="0"/>
        <v>234242.28</v>
      </c>
      <c r="G24" s="16"/>
    </row>
    <row r="25" spans="1:7" x14ac:dyDescent="0.2">
      <c r="A25" s="20"/>
      <c r="B25" s="20"/>
      <c r="C25" s="28" t="s">
        <v>32</v>
      </c>
      <c r="D25" s="29"/>
      <c r="E25" s="30">
        <f>SUM(E17:E24)</f>
        <v>1891016.3499999999</v>
      </c>
      <c r="F25" s="30">
        <f>SUM(F17:F24)</f>
        <v>2269219.6199999996</v>
      </c>
    </row>
    <row r="26" spans="1:7" s="19" customFormat="1" x14ac:dyDescent="0.2">
      <c r="E26" s="3"/>
      <c r="F26" s="3"/>
    </row>
    <row r="27" spans="1:7" s="19" customFormat="1" x14ac:dyDescent="0.2">
      <c r="E27" s="3"/>
      <c r="F27" s="3"/>
    </row>
    <row r="28" spans="1:7" ht="18" customHeight="1" x14ac:dyDescent="0.25">
      <c r="A28" s="34" t="s">
        <v>15</v>
      </c>
      <c r="B28" s="34"/>
      <c r="C28" s="34"/>
      <c r="D28" s="33" t="s">
        <v>19</v>
      </c>
      <c r="E28" s="33"/>
      <c r="F28" s="33"/>
    </row>
    <row r="29" spans="1:7" ht="27" customHeight="1" x14ac:dyDescent="0.2">
      <c r="A29" s="38" t="s">
        <v>16</v>
      </c>
      <c r="B29" s="38"/>
      <c r="C29" s="38"/>
      <c r="D29" s="33" t="s">
        <v>20</v>
      </c>
      <c r="E29" s="33"/>
      <c r="F29" s="33"/>
    </row>
    <row r="30" spans="1:7" x14ac:dyDescent="0.25">
      <c r="A30" s="34"/>
      <c r="B30" s="34"/>
      <c r="C30" s="34"/>
    </row>
    <row r="31" spans="1:7" ht="19.5" customHeight="1" x14ac:dyDescent="0.25">
      <c r="A31" s="34"/>
      <c r="B31" s="34"/>
      <c r="C31" s="34"/>
      <c r="F31" s="18"/>
    </row>
  </sheetData>
  <mergeCells count="13">
    <mergeCell ref="A4:D4"/>
    <mergeCell ref="D5:F5"/>
    <mergeCell ref="B13:F13"/>
    <mergeCell ref="A28:C28"/>
    <mergeCell ref="A31:C31"/>
    <mergeCell ref="A7:F7"/>
    <mergeCell ref="B8:C8"/>
    <mergeCell ref="B12:C12"/>
    <mergeCell ref="B11:C11"/>
    <mergeCell ref="A30:C30"/>
    <mergeCell ref="D28:F28"/>
    <mergeCell ref="D29:F29"/>
    <mergeCell ref="A29:C29"/>
  </mergeCells>
  <phoneticPr fontId="0" type="noConversion"/>
  <pageMargins left="0.82677165354330717" right="0.27559055118110237" top="0.43307086614173229" bottom="0.31496062992125984" header="0.19685039370078741" footer="0.19685039370078741"/>
  <pageSetup paperSize="9" scale="75" fitToHeight="5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</vt:lpstr>
      <vt:lpstr>Лист1</vt:lpstr>
      <vt:lpstr>'1'!Область_печати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Фомина Евгения Владимировна</cp:lastModifiedBy>
  <cp:lastPrinted>2018-12-11T06:59:55Z</cp:lastPrinted>
  <dcterms:created xsi:type="dcterms:W3CDTF">1996-10-08T23:32:33Z</dcterms:created>
  <dcterms:modified xsi:type="dcterms:W3CDTF">2018-12-11T07:00:38Z</dcterms:modified>
</cp:coreProperties>
</file>