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59 ЗК ЭФ (МСП) Конт. и спец кабели и провода\"/>
    </mc:Choice>
  </mc:AlternateContent>
  <bookViews>
    <workbookView xWindow="12015" yWindow="-30" windowWidth="16815" windowHeight="1285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2" i="1" l="1"/>
  <c r="P112" i="1" s="1"/>
  <c r="O113" i="1"/>
  <c r="P113" i="1" s="1"/>
  <c r="M112" i="1"/>
  <c r="M113" i="1"/>
  <c r="L112" i="1"/>
  <c r="L113" i="1"/>
  <c r="J112" i="1"/>
  <c r="J113" i="1"/>
  <c r="G112" i="1"/>
  <c r="G113" i="1"/>
  <c r="O111" i="1"/>
  <c r="P111" i="1" s="1"/>
  <c r="M111" i="1"/>
  <c r="L111" i="1"/>
  <c r="J111" i="1"/>
  <c r="G111" i="1"/>
  <c r="O104" i="1"/>
  <c r="P104" i="1" s="1"/>
  <c r="O105" i="1"/>
  <c r="P105" i="1" s="1"/>
  <c r="O106" i="1"/>
  <c r="P106" i="1" s="1"/>
  <c r="O107" i="1"/>
  <c r="P107" i="1" s="1"/>
  <c r="O108" i="1"/>
  <c r="P108" i="1" s="1"/>
  <c r="O103" i="1"/>
  <c r="P103" i="1" s="1"/>
  <c r="M104" i="1"/>
  <c r="M105" i="1"/>
  <c r="M106" i="1"/>
  <c r="M107" i="1"/>
  <c r="M108" i="1"/>
  <c r="M103" i="1"/>
  <c r="L104" i="1"/>
  <c r="L105" i="1"/>
  <c r="L106" i="1"/>
  <c r="L107" i="1"/>
  <c r="L108" i="1"/>
  <c r="L103" i="1"/>
  <c r="J104" i="1"/>
  <c r="J105" i="1"/>
  <c r="J106" i="1"/>
  <c r="J107" i="1"/>
  <c r="J108" i="1"/>
  <c r="J103" i="1"/>
  <c r="G103" i="1"/>
  <c r="G104" i="1"/>
  <c r="G105" i="1"/>
  <c r="G106" i="1"/>
  <c r="G107" i="1"/>
  <c r="G108" i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M90" i="1"/>
  <c r="M91" i="1"/>
  <c r="M92" i="1"/>
  <c r="M93" i="1"/>
  <c r="M94" i="1"/>
  <c r="M95" i="1"/>
  <c r="M96" i="1"/>
  <c r="M97" i="1"/>
  <c r="M98" i="1"/>
  <c r="M99" i="1"/>
  <c r="M100" i="1"/>
  <c r="L90" i="1"/>
  <c r="L91" i="1"/>
  <c r="L92" i="1"/>
  <c r="L93" i="1"/>
  <c r="L94" i="1"/>
  <c r="L95" i="1"/>
  <c r="L96" i="1"/>
  <c r="L97" i="1"/>
  <c r="L98" i="1"/>
  <c r="L99" i="1"/>
  <c r="L100" i="1"/>
  <c r="J90" i="1"/>
  <c r="J91" i="1"/>
  <c r="J92" i="1"/>
  <c r="J93" i="1"/>
  <c r="J94" i="1"/>
  <c r="J95" i="1"/>
  <c r="J96" i="1"/>
  <c r="J97" i="1"/>
  <c r="J98" i="1"/>
  <c r="J99" i="1"/>
  <c r="J100" i="1"/>
  <c r="I90" i="1"/>
  <c r="I91" i="1"/>
  <c r="I92" i="1"/>
  <c r="I93" i="1"/>
  <c r="I94" i="1"/>
  <c r="I95" i="1"/>
  <c r="I96" i="1"/>
  <c r="I97" i="1"/>
  <c r="I98" i="1"/>
  <c r="I99" i="1"/>
  <c r="I100" i="1"/>
  <c r="G90" i="1"/>
  <c r="G91" i="1"/>
  <c r="G92" i="1"/>
  <c r="G93" i="1"/>
  <c r="G94" i="1"/>
  <c r="G95" i="1"/>
  <c r="G96" i="1"/>
  <c r="G97" i="1"/>
  <c r="G98" i="1"/>
  <c r="G99" i="1"/>
  <c r="G100" i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M75" i="1"/>
  <c r="M76" i="1"/>
  <c r="M77" i="1"/>
  <c r="M78" i="1"/>
  <c r="M79" i="1"/>
  <c r="M80" i="1"/>
  <c r="M81" i="1"/>
  <c r="M82" i="1"/>
  <c r="M83" i="1"/>
  <c r="M84" i="1"/>
  <c r="M85" i="1"/>
  <c r="M86" i="1"/>
  <c r="L75" i="1"/>
  <c r="L76" i="1"/>
  <c r="L77" i="1"/>
  <c r="L78" i="1"/>
  <c r="L79" i="1"/>
  <c r="L80" i="1"/>
  <c r="L81" i="1"/>
  <c r="L82" i="1"/>
  <c r="L83" i="1"/>
  <c r="L84" i="1"/>
  <c r="L85" i="1"/>
  <c r="L86" i="1"/>
  <c r="J75" i="1"/>
  <c r="J76" i="1"/>
  <c r="J77" i="1"/>
  <c r="J78" i="1"/>
  <c r="J79" i="1"/>
  <c r="J80" i="1"/>
  <c r="J81" i="1"/>
  <c r="J82" i="1"/>
  <c r="J83" i="1"/>
  <c r="J84" i="1"/>
  <c r="J85" i="1"/>
  <c r="J86" i="1"/>
  <c r="I75" i="1"/>
  <c r="I76" i="1"/>
  <c r="I77" i="1"/>
  <c r="I78" i="1"/>
  <c r="I79" i="1"/>
  <c r="I80" i="1"/>
  <c r="I81" i="1"/>
  <c r="I82" i="1"/>
  <c r="I83" i="1"/>
  <c r="I84" i="1"/>
  <c r="I85" i="1"/>
  <c r="I86" i="1"/>
  <c r="G75" i="1"/>
  <c r="G76" i="1"/>
  <c r="G77" i="1"/>
  <c r="G78" i="1"/>
  <c r="G79" i="1"/>
  <c r="G80" i="1"/>
  <c r="G81" i="1"/>
  <c r="G82" i="1"/>
  <c r="G83" i="1"/>
  <c r="G84" i="1"/>
  <c r="G85" i="1"/>
  <c r="G86" i="1"/>
  <c r="O73" i="1"/>
  <c r="P73" i="1" s="1"/>
  <c r="O74" i="1"/>
  <c r="P74" i="1" s="1"/>
  <c r="O89" i="1"/>
  <c r="P89" i="1" s="1"/>
  <c r="M73" i="1"/>
  <c r="M74" i="1"/>
  <c r="M89" i="1"/>
  <c r="L73" i="1"/>
  <c r="L74" i="1"/>
  <c r="L89" i="1"/>
  <c r="J73" i="1"/>
  <c r="J74" i="1"/>
  <c r="J89" i="1"/>
  <c r="I73" i="1"/>
  <c r="I74" i="1"/>
  <c r="I89" i="1"/>
  <c r="G73" i="1"/>
  <c r="G74" i="1"/>
  <c r="G89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O47" i="1"/>
  <c r="P47" i="1" s="1"/>
  <c r="O46" i="1"/>
  <c r="P46" i="1" s="1"/>
  <c r="M47" i="1"/>
  <c r="M46" i="1"/>
  <c r="L47" i="1"/>
  <c r="L46" i="1"/>
  <c r="J47" i="1"/>
  <c r="J46" i="1"/>
  <c r="I47" i="1"/>
  <c r="I46" i="1"/>
  <c r="G114" i="1" l="1"/>
  <c r="P114" i="1"/>
  <c r="G109" i="1"/>
  <c r="P109" i="1"/>
  <c r="P101" i="1"/>
  <c r="G101" i="1"/>
  <c r="P87" i="1"/>
  <c r="G87" i="1"/>
  <c r="P70" i="1"/>
  <c r="O19" i="1" l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G46" i="1"/>
  <c r="G47" i="1"/>
  <c r="G70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44" i="1" l="1"/>
  <c r="P115" i="1" s="1"/>
  <c r="P116" i="1" s="1"/>
  <c r="P117" i="1" s="1"/>
  <c r="M20" i="1"/>
  <c r="M12" i="1"/>
  <c r="M33" i="1"/>
  <c r="M23" i="1"/>
  <c r="M34" i="1"/>
  <c r="M24" i="1"/>
  <c r="M15" i="1"/>
  <c r="M18" i="1"/>
  <c r="M27" i="1"/>
  <c r="M22" i="1"/>
  <c r="M40" i="1"/>
  <c r="M37" i="1"/>
  <c r="M39" i="1"/>
  <c r="M35" i="1"/>
  <c r="M42" i="1"/>
  <c r="M26" i="1"/>
  <c r="M30" i="1"/>
  <c r="M10" i="1"/>
  <c r="M28" i="1"/>
  <c r="M21" i="1"/>
  <c r="M41" i="1"/>
  <c r="M43" i="1"/>
  <c r="M29" i="1"/>
  <c r="M17" i="1"/>
  <c r="G12" i="1"/>
  <c r="M32" i="1"/>
  <c r="G23" i="1"/>
  <c r="G36" i="1"/>
  <c r="M36" i="1"/>
  <c r="G24" i="1"/>
  <c r="M31" i="1"/>
  <c r="G27" i="1"/>
  <c r="G20" i="1"/>
  <c r="G34" i="1"/>
  <c r="G22" i="1"/>
  <c r="G37" i="1"/>
  <c r="G39" i="1"/>
  <c r="M14" i="1"/>
  <c r="G30" i="1"/>
  <c r="G28" i="1"/>
  <c r="M19" i="1"/>
  <c r="G29" i="1"/>
  <c r="G10" i="1"/>
  <c r="G33" i="1"/>
  <c r="G15" i="1"/>
  <c r="G18" i="1"/>
  <c r="G42" i="1"/>
  <c r="M38" i="1"/>
  <c r="G38" i="1"/>
  <c r="G13" i="1"/>
  <c r="M13" i="1"/>
  <c r="G31" i="1"/>
  <c r="G40" i="1"/>
  <c r="G17" i="1"/>
  <c r="M16" i="1"/>
  <c r="G16" i="1"/>
  <c r="G35" i="1"/>
  <c r="M25" i="1"/>
  <c r="G25" i="1"/>
  <c r="G21" i="1"/>
  <c r="G41" i="1"/>
  <c r="G11" i="1"/>
  <c r="M11" i="1"/>
  <c r="G32" i="1"/>
  <c r="G14" i="1"/>
  <c r="G26" i="1"/>
  <c r="G19" i="1"/>
  <c r="G43" i="1"/>
  <c r="G44" i="1" l="1"/>
  <c r="G115" i="1" s="1"/>
  <c r="G116" i="1" s="1"/>
  <c r="G117" i="1" s="1"/>
</calcChain>
</file>

<file path=xl/sharedStrings.xml><?xml version="1.0" encoding="utf-8"?>
<sst xmlns="http://schemas.openxmlformats.org/spreadsheetml/2006/main" count="231" uniqueCount="109">
  <si>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</si>
  <si>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</si>
  <si>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</si>
  <si>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</si>
  <si>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</si>
  <si>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</si>
  <si>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</si>
  <si>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</si>
  <si>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</si>
  <si>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</si>
  <si>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</si>
  <si>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</si>
  <si>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</si>
  <si>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</si>
  <si>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</si>
  <si>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</si>
  <si>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</si>
  <si>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</si>
  <si>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</si>
  <si>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</si>
  <si>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</si>
  <si>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</si>
  <si>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</si>
  <si>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</si>
  <si>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</si>
  <si>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</si>
  <si>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</si>
  <si>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</si>
  <si>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</si>
  <si>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</si>
  <si>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</si>
  <si>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Контрольные и специальные кабели и провода</t>
  </si>
  <si>
    <t>Кабель ПВС 2х1,5</t>
  </si>
  <si>
    <t>Кабель ВВГнг FRLS 3х1.5</t>
  </si>
  <si>
    <t>Кабель ВВГ-Пнг-LS 3x2,5</t>
  </si>
  <si>
    <t>Кабель КГ 3х1,5</t>
  </si>
  <si>
    <t>Кабель КГхл 1х25</t>
  </si>
  <si>
    <t>Кабель КВВГнг 10х2,5</t>
  </si>
  <si>
    <t>Кабель КВВГнг 4х2,5</t>
  </si>
  <si>
    <t>Кабель КВВГнг 4х1,5</t>
  </si>
  <si>
    <t>Кабель КВВГ 4х1,5</t>
  </si>
  <si>
    <t>Кабель КВВГ 5х2,5</t>
  </si>
  <si>
    <t>Кабель КВВГ 7х1,5</t>
  </si>
  <si>
    <t>Кабель КВВГ 7х2,5</t>
  </si>
  <si>
    <t>Кабель КВВГ 10х2,5</t>
  </si>
  <si>
    <t>Кабель КВВГЭнгLS 4х2,5</t>
  </si>
  <si>
    <t>Кабель КВВГнгLS 4х1.5</t>
  </si>
  <si>
    <t xml:space="preserve">Кабель КВВГЭ 4х4 </t>
  </si>
  <si>
    <t>Кабель КВВГЭнгLS 4х4</t>
  </si>
  <si>
    <t>Кабель КВВГЭнг 4х1,5</t>
  </si>
  <si>
    <t>Кабель КВВГЭнгLS 10х2,5</t>
  </si>
  <si>
    <t xml:space="preserve">Кабель силовой ВВГнг 3х1,5 0,66 кВ </t>
  </si>
  <si>
    <t>Кабель силовой ВВГ 2х6 0,66 кВ</t>
  </si>
  <si>
    <t>Кабель силовой ВВГнг 2х2,5  0,66кВ</t>
  </si>
  <si>
    <t>Кабель силовой ВВГнг 2х1,5 0,66кВ</t>
  </si>
  <si>
    <t>Кабель силовой ВВГп 3х2,5 0,66 кВ</t>
  </si>
  <si>
    <t>Кабель силовой ВВГ 4х6 0,66кВ</t>
  </si>
  <si>
    <t>Кабель силовой ВВГп 3х1,5 0,66кв</t>
  </si>
  <si>
    <t>Кабель силовой ВВГ 3х2,5 0,66кВ</t>
  </si>
  <si>
    <t>Кабель силовой ВВГ 4х10 1кв</t>
  </si>
  <si>
    <t>Кабель силовой ВВГнг-LS 4х6 0,66кВ</t>
  </si>
  <si>
    <t>Провод ПуГВ (ПВ 3) 1х1,5 450/750В</t>
  </si>
  <si>
    <t>Провод ПуВ (ПВ 1) 1х1,5</t>
  </si>
  <si>
    <t>Провод ПуВ (ПВ 1) 1х2,5</t>
  </si>
  <si>
    <t>Провод ПуГВ (ПВ 3) 1х2,5</t>
  </si>
  <si>
    <t>Провод ПуГВ (ПВ 3) 1х6</t>
  </si>
  <si>
    <t>км.</t>
  </si>
  <si>
    <t>Кабель ВВГ-Пнг-LS 3x1,5</t>
  </si>
  <si>
    <t>Кабель ВВГ-Пнг-LS 3x4</t>
  </si>
  <si>
    <t>Кабель ВВГнг FRLS 3х2,5</t>
  </si>
  <si>
    <t>Кабель ВВГЭнгLS 3х2,5</t>
  </si>
  <si>
    <t>Кабель КВВГнгLS 7х2.5</t>
  </si>
  <si>
    <t>Кабель КВВГЭнгLS 7х2,5</t>
  </si>
  <si>
    <t>Кабель КВВГЭнгLS 4х1,5</t>
  </si>
  <si>
    <t>Кабель КВВГЭнгLS 10х1,5</t>
  </si>
  <si>
    <t>Кабель силовой ВВГнг 5х10 0,66/1кВ</t>
  </si>
  <si>
    <t>Кабель силовой ВВГнг 3х2,5 0,66кВ</t>
  </si>
  <si>
    <t>Кабель силовой АВВГ 3х4 0,66кВ</t>
  </si>
  <si>
    <t>Кабель силовой АВВГ 4х25 1кВ</t>
  </si>
  <si>
    <t>Кабель силовой ВВГп 3х2,5 0,66кВ</t>
  </si>
  <si>
    <t>кабель силовой ВВГ 4х4 0,66кВ</t>
  </si>
  <si>
    <t>Провод ПВС 2х2,5</t>
  </si>
  <si>
    <t>Провод АПВ-16</t>
  </si>
  <si>
    <t>Провод АПВ-50</t>
  </si>
  <si>
    <t>Провод АПВ-70</t>
  </si>
  <si>
    <t>Кабель КГхл 2х2,5</t>
  </si>
  <si>
    <t>Кабель КГхл 3х35+1х10</t>
  </si>
  <si>
    <t>Кабель силовой, АВВГ 2х2,5 0,66кВ</t>
  </si>
  <si>
    <t>Кабель силовой, ВВГнг 2х2,5  0,66кВ</t>
  </si>
  <si>
    <t>Кабель силовой АВБбШв-1 4х120</t>
  </si>
  <si>
    <t>Кабель силовой АВБбШв-1 4х95 (ож)</t>
  </si>
  <si>
    <t xml:space="preserve">Кабель силовой АВБбШв-1 4х185 </t>
  </si>
  <si>
    <t>Кабель силовой ПВС 3х2,5</t>
  </si>
  <si>
    <t>Кабель силовой ВВГ 4х4 0,66кВ</t>
  </si>
  <si>
    <t>Провод ПуВ (ПВ 1) 1х6</t>
  </si>
  <si>
    <t>Кабель КВВГ 4х2,5</t>
  </si>
  <si>
    <t>Кабель КВВГ 4х4</t>
  </si>
  <si>
    <t>Кабель КВВГЭнгLS 5х2,5</t>
  </si>
  <si>
    <t>Кабель КВВГЭнгLS 7х1,5</t>
  </si>
  <si>
    <t>Кабель силовой ВВГнг 3х2,5</t>
  </si>
  <si>
    <t xml:space="preserve">Провод ПуГВ (ПВ 3) 1х1,5 </t>
  </si>
  <si>
    <t>Провод ПуГВ (ПВ 3) 1х10</t>
  </si>
  <si>
    <t>Провод ПуГВ (ПВ 3) 1х1</t>
  </si>
  <si>
    <t>Провод ПуГВ (ПВ 3) 16</t>
  </si>
  <si>
    <t>Кабель КВВГЭ 7х1,5</t>
  </si>
  <si>
    <t>Кабель КВВГЭ 10х1,5</t>
  </si>
  <si>
    <t>Кабель КГхл 3х70+1х25</t>
  </si>
  <si>
    <t>Кабель силовой ВВГ 1х2,5 0,66кВ</t>
  </si>
  <si>
    <t>Кабель силовой бронированный АВБбШв-1 4х50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</si>
</sst>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/>
      <bottom/>
      <diagonal/>
    </border>
    <border>
      <left/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4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6" xfId="0" applyNumberFormat="1" applyFont="1" applyFill="1" applyBorder="1" applyAlignment="1" applyProtection="1">
      <alignment horizontal="center" vertical="top" wrapText="1"/>
      <protection locked="0"/>
    </xf>
    <xf numFmtId="4" fontId="7" fillId="6" borderId="31" xfId="0" applyNumberFormat="1" applyFont="1" applyFill="1" applyBorder="1" applyAlignment="1" applyProtection="1">
      <alignment horizontal="center" vertical="top" wrapText="1"/>
    </xf>
    <xf numFmtId="0" fontId="4" fillId="6" borderId="30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6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37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1" xfId="0" applyNumberFormat="1" applyFont="1" applyFill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4" fontId="2" fillId="6" borderId="47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3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4" fontId="7" fillId="6" borderId="33" xfId="0" applyNumberFormat="1" applyFont="1" applyFill="1" applyBorder="1" applyAlignment="1" applyProtection="1">
      <alignment horizontal="center" vertical="top" wrapText="1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0" fontId="12" fillId="0" borderId="33" xfId="0" applyFont="1" applyBorder="1" applyAlignment="1">
      <alignment vertical="center" wrapText="1"/>
    </xf>
    <xf numFmtId="4" fontId="12" fillId="0" borderId="33" xfId="0" applyNumberFormat="1" applyFont="1" applyBorder="1" applyAlignment="1">
      <alignment horizontal="right" vertical="center"/>
    </xf>
    <xf numFmtId="0" fontId="12" fillId="0" borderId="39" xfId="0" applyNumberFormat="1" applyFont="1" applyBorder="1" applyAlignment="1">
      <alignment horizontal="center" vertical="center" wrapText="1"/>
    </xf>
    <xf numFmtId="0" fontId="12" fillId="2" borderId="39" xfId="0" applyNumberFormat="1" applyFont="1" applyFill="1" applyBorder="1" applyAlignment="1">
      <alignment horizontal="center" vertical="center" wrapText="1"/>
    </xf>
    <xf numFmtId="164" fontId="12" fillId="0" borderId="33" xfId="0" applyNumberFormat="1" applyFont="1" applyBorder="1" applyAlignment="1">
      <alignment horizontal="center" vertical="center" wrapText="1"/>
    </xf>
    <xf numFmtId="0" fontId="12" fillId="0" borderId="49" xfId="0" applyNumberFormat="1" applyFont="1" applyBorder="1" applyAlignment="1">
      <alignment horizontal="center" vertical="center" wrapText="1"/>
    </xf>
    <xf numFmtId="4" fontId="12" fillId="2" borderId="33" xfId="0" applyNumberFormat="1" applyFont="1" applyFill="1" applyBorder="1" applyAlignment="1">
      <alignment horizontal="right" vertical="center"/>
    </xf>
    <xf numFmtId="0" fontId="12" fillId="2" borderId="33" xfId="0" applyFont="1" applyFill="1" applyBorder="1" applyAlignment="1">
      <alignment vertical="center" wrapText="1"/>
    </xf>
    <xf numFmtId="4" fontId="12" fillId="0" borderId="33" xfId="0" applyNumberFormat="1" applyFont="1" applyBorder="1" applyAlignment="1">
      <alignment vertical="center"/>
    </xf>
    <xf numFmtId="164" fontId="12" fillId="0" borderId="55" xfId="0" applyNumberFormat="1" applyFont="1" applyBorder="1" applyAlignment="1">
      <alignment horizontal="center" vertical="center"/>
    </xf>
    <xf numFmtId="164" fontId="12" fillId="2" borderId="55" xfId="0" applyNumberFormat="1" applyFont="1" applyFill="1" applyBorder="1" applyAlignment="1">
      <alignment horizontal="center" vertical="center"/>
    </xf>
    <xf numFmtId="0" fontId="12" fillId="0" borderId="57" xfId="0" applyFont="1" applyBorder="1" applyAlignment="1">
      <alignment vertical="center" wrapText="1"/>
    </xf>
    <xf numFmtId="0" fontId="12" fillId="0" borderId="0" xfId="0" applyNumberFormat="1" applyFont="1" applyBorder="1" applyAlignment="1">
      <alignment horizontal="center" vertical="center" wrapText="1"/>
    </xf>
    <xf numFmtId="164" fontId="12" fillId="0" borderId="57" xfId="0" applyNumberFormat="1" applyFont="1" applyBorder="1" applyAlignment="1">
      <alignment horizontal="center" vertical="center" wrapText="1"/>
    </xf>
    <xf numFmtId="4" fontId="12" fillId="0" borderId="57" xfId="0" applyNumberFormat="1" applyFont="1" applyBorder="1" applyAlignment="1">
      <alignment horizontal="right" vertical="center"/>
    </xf>
    <xf numFmtId="4" fontId="12" fillId="0" borderId="33" xfId="0" applyNumberFormat="1" applyFont="1" applyBorder="1" applyAlignment="1">
      <alignment horizontal="center" vertical="center"/>
    </xf>
    <xf numFmtId="0" fontId="4" fillId="6" borderId="44" xfId="0" applyFont="1" applyFill="1" applyBorder="1" applyAlignment="1">
      <alignment horizontal="center"/>
    </xf>
    <xf numFmtId="0" fontId="4" fillId="6" borderId="32" xfId="0" applyFont="1" applyFill="1" applyBorder="1" applyAlignment="1">
      <alignment horizontal="center"/>
    </xf>
    <xf numFmtId="49" fontId="7" fillId="2" borderId="58" xfId="0" applyNumberFormat="1" applyFont="1" applyFill="1" applyBorder="1" applyAlignment="1" applyProtection="1">
      <alignment horizontal="left" vertical="top" wrapText="1"/>
      <protection locked="0"/>
    </xf>
    <xf numFmtId="49" fontId="7" fillId="2" borderId="59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 applyProtection="1">
      <alignment horizontal="right" vertical="center" wrapText="1"/>
    </xf>
    <xf numFmtId="4" fontId="8" fillId="4" borderId="52" xfId="0" applyNumberFormat="1" applyFont="1" applyFill="1" applyBorder="1" applyAlignment="1" applyProtection="1">
      <alignment horizontal="right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8" xfId="0" applyFont="1" applyFill="1" applyBorder="1" applyAlignment="1">
      <alignment horizontal="left"/>
    </xf>
    <xf numFmtId="0" fontId="4" fillId="7" borderId="49" xfId="0" applyFont="1" applyFill="1" applyBorder="1" applyAlignment="1">
      <alignment horizontal="left"/>
    </xf>
    <xf numFmtId="0" fontId="4" fillId="7" borderId="51" xfId="0" applyFont="1" applyFill="1" applyBorder="1" applyAlignment="1">
      <alignment horizontal="left"/>
    </xf>
    <xf numFmtId="0" fontId="1" fillId="6" borderId="44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8" xfId="0" applyFont="1" applyFill="1" applyBorder="1" applyAlignment="1">
      <alignment horizontal="center"/>
    </xf>
    <xf numFmtId="0" fontId="4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1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4" xfId="0" applyFont="1" applyFill="1" applyBorder="1" applyAlignment="1"/>
    <xf numFmtId="0" fontId="1" fillId="6" borderId="45" xfId="0" applyFont="1" applyFill="1" applyBorder="1" applyAlignment="1"/>
    <xf numFmtId="0" fontId="1" fillId="6" borderId="14" xfId="0" applyFont="1" applyFill="1" applyBorder="1" applyAlignment="1"/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1" fillId="0" borderId="55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56" xfId="0" applyFont="1" applyBorder="1" applyAlignment="1">
      <alignment horizontal="left"/>
    </xf>
    <xf numFmtId="0" fontId="11" fillId="6" borderId="55" xfId="0" applyFont="1" applyFill="1" applyBorder="1" applyAlignment="1">
      <alignment horizontal="left"/>
    </xf>
    <xf numFmtId="0" fontId="11" fillId="6" borderId="49" xfId="0" applyFont="1" applyFill="1" applyBorder="1" applyAlignment="1">
      <alignment horizontal="left"/>
    </xf>
    <xf numFmtId="0" fontId="11" fillId="6" borderId="56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2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tabSelected="1" zoomScale="55" zoomScaleNormal="55" workbookViewId="0">
      <selection activeCell="L111" sqref="L111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7" t="s">
        <v>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78" t="s">
        <v>12</v>
      </c>
      <c r="C3" s="79"/>
      <c r="D3" s="79"/>
      <c r="E3" s="80"/>
      <c r="F3" s="25">
        <v>3428863.72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87" t="s">
        <v>31</v>
      </c>
      <c r="C4" s="87"/>
      <c r="D4" s="87"/>
      <c r="E4" s="87"/>
      <c r="F4" s="87"/>
      <c r="G4" s="8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8" t="s">
        <v>13</v>
      </c>
      <c r="C7" s="80"/>
      <c r="D7" s="89"/>
      <c r="E7" s="89"/>
      <c r="F7" s="90"/>
      <c r="G7" s="91"/>
      <c r="H7" s="5"/>
      <c r="I7" s="78" t="s">
        <v>4</v>
      </c>
      <c r="J7" s="79"/>
      <c r="K7" s="79"/>
      <c r="L7" s="79"/>
      <c r="M7" s="79"/>
      <c r="N7" s="79"/>
      <c r="O7" s="79"/>
      <c r="P7" s="11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44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118" t="s">
        <v>18</v>
      </c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20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6"/>
      <c r="B10" s="31">
        <v>1</v>
      </c>
      <c r="C10" s="57" t="s">
        <v>32</v>
      </c>
      <c r="D10" s="59" t="s">
        <v>66</v>
      </c>
      <c r="E10" s="58">
        <v>22648.400000000001</v>
      </c>
      <c r="F10" s="61">
        <v>0.05</v>
      </c>
      <c r="G10" s="34">
        <f>E10*F10</f>
        <v>1132.42</v>
      </c>
      <c r="H10" s="1"/>
      <c r="I10" s="35">
        <f>B10</f>
        <v>1</v>
      </c>
      <c r="J10" s="36" t="str">
        <f>C10</f>
        <v>Кабель ПВС 2х1,5</v>
      </c>
      <c r="K10" s="42"/>
      <c r="L10" s="38" t="str">
        <f>D10</f>
        <v>км.</v>
      </c>
      <c r="M10" s="39">
        <f>E10</f>
        <v>22648.400000000001</v>
      </c>
      <c r="N10" s="32"/>
      <c r="O10" s="38">
        <f>F10</f>
        <v>0.05</v>
      </c>
      <c r="P10" s="43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6"/>
      <c r="B11" s="11">
        <v>2</v>
      </c>
      <c r="C11" s="57" t="s">
        <v>33</v>
      </c>
      <c r="D11" s="59" t="s">
        <v>66</v>
      </c>
      <c r="E11" s="58">
        <v>58500</v>
      </c>
      <c r="F11" s="61">
        <v>1.9E-2</v>
      </c>
      <c r="G11" s="21">
        <f t="shared" ref="G11:G43" si="0">E11*F11</f>
        <v>1111.5</v>
      </c>
      <c r="H11" s="1"/>
      <c r="I11" s="16">
        <f t="shared" ref="I11:I43" si="1">B11</f>
        <v>2</v>
      </c>
      <c r="J11" s="17" t="str">
        <f t="shared" ref="J11:J113" si="2">C11</f>
        <v>Кабель ВВГнг FRLS 3х1.5</v>
      </c>
      <c r="K11" s="13"/>
      <c r="L11" s="18" t="str">
        <f t="shared" ref="L11:L113" si="3">D11</f>
        <v>км.</v>
      </c>
      <c r="M11" s="23">
        <f t="shared" ref="M11:M113" si="4">E11</f>
        <v>58500</v>
      </c>
      <c r="N11" s="12"/>
      <c r="O11" s="18">
        <f t="shared" ref="O11:O113" si="5">F11</f>
        <v>1.9E-2</v>
      </c>
      <c r="P11" s="19">
        <f t="shared" ref="P11:P113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6"/>
      <c r="B12" s="11">
        <v>3</v>
      </c>
      <c r="C12" s="57" t="s">
        <v>34</v>
      </c>
      <c r="D12" s="59" t="s">
        <v>66</v>
      </c>
      <c r="E12" s="58">
        <v>56983.51</v>
      </c>
      <c r="F12" s="61">
        <v>0.313</v>
      </c>
      <c r="G12" s="21">
        <f t="shared" si="0"/>
        <v>17835.838630000002</v>
      </c>
      <c r="H12" s="1"/>
      <c r="I12" s="16">
        <f t="shared" si="1"/>
        <v>3</v>
      </c>
      <c r="J12" s="17" t="str">
        <f t="shared" si="2"/>
        <v>Кабель ВВГ-Пнг-LS 3x2,5</v>
      </c>
      <c r="K12" s="13"/>
      <c r="L12" s="18" t="str">
        <f t="shared" si="3"/>
        <v>км.</v>
      </c>
      <c r="M12" s="23">
        <f t="shared" si="4"/>
        <v>56983.51</v>
      </c>
      <c r="N12" s="12"/>
      <c r="O12" s="18">
        <f t="shared" si="5"/>
        <v>0.313</v>
      </c>
      <c r="P12" s="19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6"/>
      <c r="B13" s="11">
        <v>4</v>
      </c>
      <c r="C13" s="57" t="s">
        <v>35</v>
      </c>
      <c r="D13" s="59" t="s">
        <v>66</v>
      </c>
      <c r="E13" s="58">
        <v>44496</v>
      </c>
      <c r="F13" s="61">
        <v>0.1</v>
      </c>
      <c r="G13" s="21">
        <f t="shared" si="0"/>
        <v>4449.6000000000004</v>
      </c>
      <c r="H13" s="1"/>
      <c r="I13" s="16">
        <f t="shared" si="1"/>
        <v>4</v>
      </c>
      <c r="J13" s="17" t="str">
        <f t="shared" si="2"/>
        <v>Кабель КГ 3х1,5</v>
      </c>
      <c r="K13" s="13"/>
      <c r="L13" s="18" t="str">
        <f t="shared" si="3"/>
        <v>км.</v>
      </c>
      <c r="M13" s="23">
        <f t="shared" si="4"/>
        <v>44496</v>
      </c>
      <c r="N13" s="12"/>
      <c r="O13" s="18">
        <f t="shared" si="5"/>
        <v>0.1</v>
      </c>
      <c r="P13" s="19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6"/>
      <c r="B14" s="11">
        <v>5</v>
      </c>
      <c r="C14" s="57" t="s">
        <v>36</v>
      </c>
      <c r="D14" s="59" t="s">
        <v>66</v>
      </c>
      <c r="E14" s="58">
        <v>154832.79999999999</v>
      </c>
      <c r="F14" s="61">
        <v>2.5000000000000001E-2</v>
      </c>
      <c r="G14" s="21">
        <f t="shared" si="0"/>
        <v>3870.8199999999997</v>
      </c>
      <c r="H14" s="1"/>
      <c r="I14" s="16">
        <f t="shared" si="1"/>
        <v>5</v>
      </c>
      <c r="J14" s="17" t="str">
        <f t="shared" si="2"/>
        <v>Кабель КГхл 1х25</v>
      </c>
      <c r="K14" s="13"/>
      <c r="L14" s="18" t="str">
        <f t="shared" si="3"/>
        <v>км.</v>
      </c>
      <c r="M14" s="23">
        <f t="shared" si="4"/>
        <v>154832.79999999999</v>
      </c>
      <c r="N14" s="12"/>
      <c r="O14" s="18">
        <f t="shared" si="5"/>
        <v>2.5000000000000001E-2</v>
      </c>
      <c r="P14" s="19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6"/>
      <c r="B15" s="11">
        <v>6</v>
      </c>
      <c r="C15" s="57" t="s">
        <v>37</v>
      </c>
      <c r="D15" s="59" t="s">
        <v>66</v>
      </c>
      <c r="E15" s="58">
        <v>194033.89</v>
      </c>
      <c r="F15" s="61">
        <v>0.18</v>
      </c>
      <c r="G15" s="21">
        <f t="shared" si="0"/>
        <v>34926.100200000001</v>
      </c>
      <c r="H15" s="1"/>
      <c r="I15" s="16">
        <f t="shared" si="1"/>
        <v>6</v>
      </c>
      <c r="J15" s="17" t="str">
        <f t="shared" si="2"/>
        <v>Кабель КВВГнг 10х2,5</v>
      </c>
      <c r="K15" s="13"/>
      <c r="L15" s="18" t="str">
        <f t="shared" si="3"/>
        <v>км.</v>
      </c>
      <c r="M15" s="23">
        <f t="shared" si="4"/>
        <v>194033.89</v>
      </c>
      <c r="N15" s="12"/>
      <c r="O15" s="18">
        <f t="shared" si="5"/>
        <v>0.18</v>
      </c>
      <c r="P15" s="19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6"/>
      <c r="B16" s="11">
        <v>7</v>
      </c>
      <c r="C16" s="57" t="s">
        <v>38</v>
      </c>
      <c r="D16" s="59" t="s">
        <v>66</v>
      </c>
      <c r="E16" s="58">
        <v>80793.5</v>
      </c>
      <c r="F16" s="61">
        <v>0.3</v>
      </c>
      <c r="G16" s="21">
        <f t="shared" si="0"/>
        <v>24238.05</v>
      </c>
      <c r="H16" s="1"/>
      <c r="I16" s="16">
        <f t="shared" si="1"/>
        <v>7</v>
      </c>
      <c r="J16" s="17" t="str">
        <f t="shared" si="2"/>
        <v>Кабель КВВГнг 4х2,5</v>
      </c>
      <c r="K16" s="13"/>
      <c r="L16" s="18" t="str">
        <f t="shared" si="3"/>
        <v>км.</v>
      </c>
      <c r="M16" s="23">
        <f t="shared" si="4"/>
        <v>80793.5</v>
      </c>
      <c r="N16" s="12"/>
      <c r="O16" s="18">
        <f t="shared" si="5"/>
        <v>0.3</v>
      </c>
      <c r="P16" s="19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6"/>
      <c r="B17" s="11">
        <v>8</v>
      </c>
      <c r="C17" s="57" t="s">
        <v>39</v>
      </c>
      <c r="D17" s="59" t="s">
        <v>66</v>
      </c>
      <c r="E17" s="58">
        <v>54406.78</v>
      </c>
      <c r="F17" s="61">
        <v>0.55000000000000004</v>
      </c>
      <c r="G17" s="21">
        <f t="shared" si="0"/>
        <v>29923.729000000003</v>
      </c>
      <c r="H17" s="1"/>
      <c r="I17" s="16">
        <f t="shared" si="1"/>
        <v>8</v>
      </c>
      <c r="J17" s="17" t="str">
        <f t="shared" si="2"/>
        <v>Кабель КВВГнг 4х1,5</v>
      </c>
      <c r="K17" s="13"/>
      <c r="L17" s="18" t="str">
        <f t="shared" si="3"/>
        <v>км.</v>
      </c>
      <c r="M17" s="23">
        <f t="shared" si="4"/>
        <v>54406.78</v>
      </c>
      <c r="N17" s="12"/>
      <c r="O17" s="18">
        <f t="shared" si="5"/>
        <v>0.55000000000000004</v>
      </c>
      <c r="P17" s="19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6"/>
      <c r="B18" s="11">
        <v>9</v>
      </c>
      <c r="C18" s="57" t="s">
        <v>40</v>
      </c>
      <c r="D18" s="59" t="s">
        <v>66</v>
      </c>
      <c r="E18" s="58">
        <v>54406.78</v>
      </c>
      <c r="F18" s="61">
        <v>0.5</v>
      </c>
      <c r="G18" s="21">
        <f t="shared" si="0"/>
        <v>27203.39</v>
      </c>
      <c r="H18" s="1"/>
      <c r="I18" s="16">
        <f t="shared" si="1"/>
        <v>9</v>
      </c>
      <c r="J18" s="17" t="str">
        <f t="shared" si="2"/>
        <v>Кабель КВВГ 4х1,5</v>
      </c>
      <c r="K18" s="13"/>
      <c r="L18" s="18" t="str">
        <f t="shared" si="3"/>
        <v>км.</v>
      </c>
      <c r="M18" s="23">
        <f t="shared" si="4"/>
        <v>54406.78</v>
      </c>
      <c r="N18" s="12"/>
      <c r="O18" s="18">
        <f t="shared" si="5"/>
        <v>0.5</v>
      </c>
      <c r="P18" s="19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6"/>
      <c r="B19" s="11">
        <v>10</v>
      </c>
      <c r="C19" s="57" t="s">
        <v>41</v>
      </c>
      <c r="D19" s="59" t="s">
        <v>66</v>
      </c>
      <c r="E19" s="58">
        <v>99228.13</v>
      </c>
      <c r="F19" s="61">
        <v>0.23</v>
      </c>
      <c r="G19" s="21">
        <f t="shared" si="0"/>
        <v>22822.469900000004</v>
      </c>
      <c r="H19" s="1"/>
      <c r="I19" s="16">
        <f t="shared" si="1"/>
        <v>10</v>
      </c>
      <c r="J19" s="17" t="str">
        <f t="shared" si="2"/>
        <v>Кабель КВВГ 5х2,5</v>
      </c>
      <c r="K19" s="27"/>
      <c r="L19" s="18" t="str">
        <f t="shared" si="3"/>
        <v>км.</v>
      </c>
      <c r="M19" s="23">
        <f t="shared" si="4"/>
        <v>99228.13</v>
      </c>
      <c r="N19" s="26"/>
      <c r="O19" s="18">
        <f t="shared" si="5"/>
        <v>0.23</v>
      </c>
      <c r="P19" s="19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6"/>
      <c r="B20" s="11">
        <v>11</v>
      </c>
      <c r="C20" s="57" t="s">
        <v>42</v>
      </c>
      <c r="D20" s="59" t="s">
        <v>66</v>
      </c>
      <c r="E20" s="58">
        <v>75969.649999999994</v>
      </c>
      <c r="F20" s="61">
        <v>0.8</v>
      </c>
      <c r="G20" s="21">
        <f t="shared" si="0"/>
        <v>60775.72</v>
      </c>
      <c r="H20" s="1"/>
      <c r="I20" s="16">
        <f t="shared" si="1"/>
        <v>11</v>
      </c>
      <c r="J20" s="17" t="str">
        <f t="shared" si="2"/>
        <v>Кабель КВВГ 7х1,5</v>
      </c>
      <c r="K20" s="27"/>
      <c r="L20" s="18" t="str">
        <f t="shared" si="3"/>
        <v>км.</v>
      </c>
      <c r="M20" s="23">
        <f t="shared" si="4"/>
        <v>75969.649999999994</v>
      </c>
      <c r="N20" s="26"/>
      <c r="O20" s="18">
        <f t="shared" si="5"/>
        <v>0.8</v>
      </c>
      <c r="P20" s="19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6"/>
      <c r="B21" s="11">
        <v>12</v>
      </c>
      <c r="C21" s="57" t="s">
        <v>43</v>
      </c>
      <c r="D21" s="59" t="s">
        <v>66</v>
      </c>
      <c r="E21" s="58">
        <v>131330.44</v>
      </c>
      <c r="F21" s="61">
        <v>0.77</v>
      </c>
      <c r="G21" s="21">
        <f t="shared" si="0"/>
        <v>101124.4388</v>
      </c>
      <c r="H21" s="1"/>
      <c r="I21" s="16">
        <f t="shared" si="1"/>
        <v>12</v>
      </c>
      <c r="J21" s="17" t="str">
        <f t="shared" si="2"/>
        <v>Кабель КВВГ 7х2,5</v>
      </c>
      <c r="K21" s="27"/>
      <c r="L21" s="18" t="str">
        <f t="shared" si="3"/>
        <v>км.</v>
      </c>
      <c r="M21" s="23">
        <f t="shared" si="4"/>
        <v>131330.44</v>
      </c>
      <c r="N21" s="26"/>
      <c r="O21" s="18">
        <f t="shared" si="5"/>
        <v>0.77</v>
      </c>
      <c r="P21" s="19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6"/>
      <c r="B22" s="11">
        <v>13</v>
      </c>
      <c r="C22" s="57" t="s">
        <v>44</v>
      </c>
      <c r="D22" s="59" t="s">
        <v>66</v>
      </c>
      <c r="E22" s="58">
        <v>78059.33</v>
      </c>
      <c r="F22" s="61">
        <v>0.15</v>
      </c>
      <c r="G22" s="21">
        <f t="shared" si="0"/>
        <v>11708.8995</v>
      </c>
      <c r="H22" s="1"/>
      <c r="I22" s="16">
        <f t="shared" si="1"/>
        <v>13</v>
      </c>
      <c r="J22" s="17" t="str">
        <f t="shared" si="2"/>
        <v>Кабель КВВГ 10х2,5</v>
      </c>
      <c r="K22" s="27"/>
      <c r="L22" s="18" t="str">
        <f t="shared" si="3"/>
        <v>км.</v>
      </c>
      <c r="M22" s="23">
        <f t="shared" si="4"/>
        <v>78059.33</v>
      </c>
      <c r="N22" s="26"/>
      <c r="O22" s="18">
        <f t="shared" si="5"/>
        <v>0.15</v>
      </c>
      <c r="P22" s="19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6"/>
      <c r="B23" s="11">
        <v>14</v>
      </c>
      <c r="C23" s="57" t="s">
        <v>45</v>
      </c>
      <c r="D23" s="59" t="s">
        <v>66</v>
      </c>
      <c r="E23" s="58">
        <v>91326.6</v>
      </c>
      <c r="F23" s="61">
        <v>0.1</v>
      </c>
      <c r="G23" s="21">
        <f t="shared" si="0"/>
        <v>9132.6600000000017</v>
      </c>
      <c r="H23" s="1"/>
      <c r="I23" s="16">
        <f t="shared" si="1"/>
        <v>14</v>
      </c>
      <c r="J23" s="17" t="str">
        <f t="shared" si="2"/>
        <v>Кабель КВВГЭнгLS 4х2,5</v>
      </c>
      <c r="K23" s="27"/>
      <c r="L23" s="18" t="str">
        <f t="shared" si="3"/>
        <v>км.</v>
      </c>
      <c r="M23" s="23">
        <f t="shared" si="4"/>
        <v>91326.6</v>
      </c>
      <c r="N23" s="26"/>
      <c r="O23" s="18">
        <f t="shared" si="5"/>
        <v>0.1</v>
      </c>
      <c r="P23" s="19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6"/>
      <c r="B24" s="11">
        <v>15</v>
      </c>
      <c r="C24" s="57" t="s">
        <v>46</v>
      </c>
      <c r="D24" s="59" t="s">
        <v>66</v>
      </c>
      <c r="E24" s="58">
        <v>49118.64</v>
      </c>
      <c r="F24" s="61">
        <v>0.25</v>
      </c>
      <c r="G24" s="21">
        <f t="shared" si="0"/>
        <v>12279.66</v>
      </c>
      <c r="H24" s="1"/>
      <c r="I24" s="16">
        <f t="shared" si="1"/>
        <v>15</v>
      </c>
      <c r="J24" s="17" t="str">
        <f t="shared" si="2"/>
        <v>Кабель КВВГнгLS 4х1.5</v>
      </c>
      <c r="K24" s="27"/>
      <c r="L24" s="18" t="str">
        <f t="shared" si="3"/>
        <v>км.</v>
      </c>
      <c r="M24" s="23">
        <f t="shared" si="4"/>
        <v>49118.64</v>
      </c>
      <c r="N24" s="26"/>
      <c r="O24" s="18">
        <f t="shared" si="5"/>
        <v>0.25</v>
      </c>
      <c r="P24" s="19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6"/>
      <c r="B25" s="11">
        <v>16</v>
      </c>
      <c r="C25" s="57" t="s">
        <v>47</v>
      </c>
      <c r="D25" s="59" t="s">
        <v>66</v>
      </c>
      <c r="E25" s="58">
        <v>128575</v>
      </c>
      <c r="F25" s="61">
        <v>0.03</v>
      </c>
      <c r="G25" s="21">
        <f t="shared" si="0"/>
        <v>3857.25</v>
      </c>
      <c r="H25" s="1"/>
      <c r="I25" s="16">
        <f t="shared" si="1"/>
        <v>16</v>
      </c>
      <c r="J25" s="17" t="str">
        <f t="shared" si="2"/>
        <v xml:space="preserve">Кабель КВВГЭ 4х4 </v>
      </c>
      <c r="K25" s="27"/>
      <c r="L25" s="18" t="str">
        <f t="shared" si="3"/>
        <v>км.</v>
      </c>
      <c r="M25" s="23">
        <f t="shared" si="4"/>
        <v>128575</v>
      </c>
      <c r="N25" s="26"/>
      <c r="O25" s="18">
        <f t="shared" si="5"/>
        <v>0.03</v>
      </c>
      <c r="P25" s="19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/>
      <c r="B26" s="11">
        <v>17</v>
      </c>
      <c r="C26" s="57" t="s">
        <v>48</v>
      </c>
      <c r="D26" s="59" t="s">
        <v>66</v>
      </c>
      <c r="E26" s="58">
        <v>125389.84</v>
      </c>
      <c r="F26" s="61">
        <v>0.55000000000000004</v>
      </c>
      <c r="G26" s="21">
        <f t="shared" si="0"/>
        <v>68964.411999999997</v>
      </c>
      <c r="H26" s="1"/>
      <c r="I26" s="16">
        <f t="shared" si="1"/>
        <v>17</v>
      </c>
      <c r="J26" s="17" t="str">
        <f t="shared" si="2"/>
        <v>Кабель КВВГЭнгLS 4х4</v>
      </c>
      <c r="K26" s="27"/>
      <c r="L26" s="18" t="str">
        <f t="shared" si="3"/>
        <v>км.</v>
      </c>
      <c r="M26" s="23">
        <f t="shared" si="4"/>
        <v>125389.84</v>
      </c>
      <c r="N26" s="26"/>
      <c r="O26" s="18">
        <f t="shared" si="5"/>
        <v>0.55000000000000004</v>
      </c>
      <c r="P26" s="19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/>
      <c r="B27" s="11">
        <v>18</v>
      </c>
      <c r="C27" s="57" t="s">
        <v>49</v>
      </c>
      <c r="D27" s="59" t="s">
        <v>66</v>
      </c>
      <c r="E27" s="58">
        <v>50522.05</v>
      </c>
      <c r="F27" s="61">
        <v>0.2</v>
      </c>
      <c r="G27" s="21">
        <f t="shared" si="0"/>
        <v>10104.410000000002</v>
      </c>
      <c r="H27" s="1"/>
      <c r="I27" s="16">
        <f t="shared" si="1"/>
        <v>18</v>
      </c>
      <c r="J27" s="17" t="str">
        <f t="shared" si="2"/>
        <v>Кабель КВВГЭнг 4х1,5</v>
      </c>
      <c r="K27" s="27"/>
      <c r="L27" s="18" t="str">
        <f t="shared" si="3"/>
        <v>км.</v>
      </c>
      <c r="M27" s="23">
        <f t="shared" si="4"/>
        <v>50522.05</v>
      </c>
      <c r="N27" s="26"/>
      <c r="O27" s="18">
        <f t="shared" si="5"/>
        <v>0.2</v>
      </c>
      <c r="P27" s="19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/>
      <c r="B28" s="11">
        <v>19</v>
      </c>
      <c r="C28" s="57" t="s">
        <v>50</v>
      </c>
      <c r="D28" s="59" t="s">
        <v>66</v>
      </c>
      <c r="E28" s="58">
        <v>194033.9</v>
      </c>
      <c r="F28" s="61">
        <v>0.4</v>
      </c>
      <c r="G28" s="21">
        <f t="shared" si="0"/>
        <v>77613.56</v>
      </c>
      <c r="H28" s="1"/>
      <c r="I28" s="16">
        <f t="shared" si="1"/>
        <v>19</v>
      </c>
      <c r="J28" s="17" t="str">
        <f t="shared" si="2"/>
        <v>Кабель КВВГЭнгLS 10х2,5</v>
      </c>
      <c r="K28" s="27"/>
      <c r="L28" s="18" t="str">
        <f t="shared" si="3"/>
        <v>км.</v>
      </c>
      <c r="M28" s="23">
        <f t="shared" si="4"/>
        <v>194033.9</v>
      </c>
      <c r="N28" s="26"/>
      <c r="O28" s="18">
        <f t="shared" si="5"/>
        <v>0.4</v>
      </c>
      <c r="P28" s="19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5.5" x14ac:dyDescent="0.25">
      <c r="A29" s="6"/>
      <c r="B29" s="11">
        <v>20</v>
      </c>
      <c r="C29" s="57" t="s">
        <v>51</v>
      </c>
      <c r="D29" s="59" t="s">
        <v>66</v>
      </c>
      <c r="E29" s="58">
        <v>27285.360000000001</v>
      </c>
      <c r="F29" s="61">
        <v>0.25</v>
      </c>
      <c r="G29" s="21">
        <f t="shared" si="0"/>
        <v>6821.34</v>
      </c>
      <c r="H29" s="1"/>
      <c r="I29" s="16">
        <f t="shared" si="1"/>
        <v>20</v>
      </c>
      <c r="J29" s="17" t="str">
        <f t="shared" si="2"/>
        <v xml:space="preserve">Кабель силовой ВВГнг 3х1,5 0,66 кВ </v>
      </c>
      <c r="K29" s="27"/>
      <c r="L29" s="18" t="str">
        <f t="shared" si="3"/>
        <v>км.</v>
      </c>
      <c r="M29" s="23">
        <f t="shared" si="4"/>
        <v>27285.360000000001</v>
      </c>
      <c r="N29" s="26"/>
      <c r="O29" s="18">
        <f t="shared" si="5"/>
        <v>0.25</v>
      </c>
      <c r="P29" s="19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x14ac:dyDescent="0.25">
      <c r="A30" s="6"/>
      <c r="B30" s="11">
        <v>21</v>
      </c>
      <c r="C30" s="57" t="s">
        <v>52</v>
      </c>
      <c r="D30" s="59" t="s">
        <v>66</v>
      </c>
      <c r="E30" s="58">
        <v>108552.4</v>
      </c>
      <c r="F30" s="61">
        <v>0.15</v>
      </c>
      <c r="G30" s="21">
        <f t="shared" si="0"/>
        <v>16282.859999999999</v>
      </c>
      <c r="H30" s="1"/>
      <c r="I30" s="16">
        <f t="shared" si="1"/>
        <v>21</v>
      </c>
      <c r="J30" s="17" t="str">
        <f t="shared" si="2"/>
        <v>Кабель силовой ВВГ 2х6 0,66 кВ</v>
      </c>
      <c r="K30" s="27"/>
      <c r="L30" s="18" t="str">
        <f t="shared" si="3"/>
        <v>км.</v>
      </c>
      <c r="M30" s="23">
        <f t="shared" si="4"/>
        <v>108552.4</v>
      </c>
      <c r="N30" s="26"/>
      <c r="O30" s="18">
        <f t="shared" si="5"/>
        <v>0.15</v>
      </c>
      <c r="P30" s="19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5.5" x14ac:dyDescent="0.25">
      <c r="A31" s="6"/>
      <c r="B31" s="11">
        <v>22</v>
      </c>
      <c r="C31" s="57" t="s">
        <v>53</v>
      </c>
      <c r="D31" s="59" t="s">
        <v>66</v>
      </c>
      <c r="E31" s="58">
        <v>36309.33</v>
      </c>
      <c r="F31" s="61">
        <v>0.03</v>
      </c>
      <c r="G31" s="21">
        <f t="shared" si="0"/>
        <v>1089.2799</v>
      </c>
      <c r="H31" s="1"/>
      <c r="I31" s="16">
        <f t="shared" si="1"/>
        <v>22</v>
      </c>
      <c r="J31" s="17" t="str">
        <f t="shared" si="2"/>
        <v>Кабель силовой ВВГнг 2х2,5  0,66кВ</v>
      </c>
      <c r="K31" s="27"/>
      <c r="L31" s="18" t="str">
        <f t="shared" si="3"/>
        <v>км.</v>
      </c>
      <c r="M31" s="23">
        <f t="shared" si="4"/>
        <v>36309.33</v>
      </c>
      <c r="N31" s="26"/>
      <c r="O31" s="18">
        <f t="shared" si="5"/>
        <v>0.03</v>
      </c>
      <c r="P31" s="19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6"/>
      <c r="B32" s="11">
        <v>23</v>
      </c>
      <c r="C32" s="57" t="s">
        <v>54</v>
      </c>
      <c r="D32" s="59" t="s">
        <v>66</v>
      </c>
      <c r="E32" s="58">
        <v>18866</v>
      </c>
      <c r="F32" s="61">
        <v>0.2</v>
      </c>
      <c r="G32" s="21">
        <f t="shared" si="0"/>
        <v>3773.2000000000003</v>
      </c>
      <c r="H32" s="1"/>
      <c r="I32" s="16">
        <f t="shared" si="1"/>
        <v>23</v>
      </c>
      <c r="J32" s="17" t="str">
        <f t="shared" si="2"/>
        <v>Кабель силовой ВВГнг 2х1,5 0,66кВ</v>
      </c>
      <c r="K32" s="27"/>
      <c r="L32" s="18" t="str">
        <f t="shared" si="3"/>
        <v>км.</v>
      </c>
      <c r="M32" s="23">
        <f t="shared" si="4"/>
        <v>18866</v>
      </c>
      <c r="N32" s="26"/>
      <c r="O32" s="18">
        <f t="shared" si="5"/>
        <v>0.2</v>
      </c>
      <c r="P32" s="19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5.5" x14ac:dyDescent="0.25">
      <c r="A33" s="6"/>
      <c r="B33" s="11">
        <v>24</v>
      </c>
      <c r="C33" s="57" t="s">
        <v>55</v>
      </c>
      <c r="D33" s="59" t="s">
        <v>66</v>
      </c>
      <c r="E33" s="58">
        <v>41293.699999999997</v>
      </c>
      <c r="F33" s="61">
        <v>0.27</v>
      </c>
      <c r="G33" s="21">
        <f t="shared" si="0"/>
        <v>11149.298999999999</v>
      </c>
      <c r="H33" s="1"/>
      <c r="I33" s="16">
        <f t="shared" si="1"/>
        <v>24</v>
      </c>
      <c r="J33" s="17" t="str">
        <f t="shared" si="2"/>
        <v>Кабель силовой ВВГп 3х2,5 0,66 кВ</v>
      </c>
      <c r="K33" s="27"/>
      <c r="L33" s="18" t="str">
        <f t="shared" si="3"/>
        <v>км.</v>
      </c>
      <c r="M33" s="23">
        <f t="shared" si="4"/>
        <v>41293.699999999997</v>
      </c>
      <c r="N33" s="26"/>
      <c r="O33" s="18">
        <f t="shared" si="5"/>
        <v>0.27</v>
      </c>
      <c r="P33" s="19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5.5" x14ac:dyDescent="0.25">
      <c r="A34" s="6"/>
      <c r="B34" s="11">
        <v>25</v>
      </c>
      <c r="C34" s="57" t="s">
        <v>56</v>
      </c>
      <c r="D34" s="59" t="s">
        <v>66</v>
      </c>
      <c r="E34" s="58">
        <v>129603.18</v>
      </c>
      <c r="F34" s="61">
        <v>0.22</v>
      </c>
      <c r="G34" s="21">
        <f t="shared" si="0"/>
        <v>28512.6996</v>
      </c>
      <c r="H34" s="1"/>
      <c r="I34" s="16">
        <f t="shared" si="1"/>
        <v>25</v>
      </c>
      <c r="J34" s="17" t="str">
        <f t="shared" si="2"/>
        <v>Кабель силовой ВВГ 4х6 0,66кВ</v>
      </c>
      <c r="K34" s="27"/>
      <c r="L34" s="18" t="str">
        <f t="shared" si="3"/>
        <v>км.</v>
      </c>
      <c r="M34" s="23">
        <f t="shared" si="4"/>
        <v>129603.18</v>
      </c>
      <c r="N34" s="26"/>
      <c r="O34" s="18">
        <f t="shared" si="5"/>
        <v>0.22</v>
      </c>
      <c r="P34" s="19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5.5" x14ac:dyDescent="0.25">
      <c r="A35" s="6"/>
      <c r="B35" s="11">
        <v>26</v>
      </c>
      <c r="C35" s="57" t="s">
        <v>57</v>
      </c>
      <c r="D35" s="59" t="s">
        <v>66</v>
      </c>
      <c r="E35" s="58">
        <v>26960.400000000001</v>
      </c>
      <c r="F35" s="61">
        <v>0.1</v>
      </c>
      <c r="G35" s="21">
        <f t="shared" si="0"/>
        <v>2696.0400000000004</v>
      </c>
      <c r="H35" s="1"/>
      <c r="I35" s="16">
        <f t="shared" si="1"/>
        <v>26</v>
      </c>
      <c r="J35" s="17" t="str">
        <f t="shared" si="2"/>
        <v>Кабель силовой ВВГп 3х1,5 0,66кв</v>
      </c>
      <c r="K35" s="27"/>
      <c r="L35" s="18" t="str">
        <f t="shared" si="3"/>
        <v>км.</v>
      </c>
      <c r="M35" s="23">
        <f t="shared" si="4"/>
        <v>26960.400000000001</v>
      </c>
      <c r="N35" s="26"/>
      <c r="O35" s="18">
        <f t="shared" si="5"/>
        <v>0.1</v>
      </c>
      <c r="P35" s="19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5.5" x14ac:dyDescent="0.25">
      <c r="A36" s="6"/>
      <c r="B36" s="11">
        <v>27</v>
      </c>
      <c r="C36" s="57" t="s">
        <v>58</v>
      </c>
      <c r="D36" s="59" t="s">
        <v>66</v>
      </c>
      <c r="E36" s="58">
        <v>41584.54</v>
      </c>
      <c r="F36" s="61">
        <v>0.65</v>
      </c>
      <c r="G36" s="21">
        <f t="shared" si="0"/>
        <v>27029.951000000001</v>
      </c>
      <c r="H36" s="1"/>
      <c r="I36" s="16">
        <f t="shared" si="1"/>
        <v>27</v>
      </c>
      <c r="J36" s="17" t="str">
        <f t="shared" si="2"/>
        <v>Кабель силовой ВВГ 3х2,5 0,66кВ</v>
      </c>
      <c r="K36" s="27"/>
      <c r="L36" s="18" t="str">
        <f t="shared" si="3"/>
        <v>км.</v>
      </c>
      <c r="M36" s="23">
        <f t="shared" si="4"/>
        <v>41584.54</v>
      </c>
      <c r="N36" s="26"/>
      <c r="O36" s="18">
        <f t="shared" si="5"/>
        <v>0.65</v>
      </c>
      <c r="P36" s="19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5.5" x14ac:dyDescent="0.25">
      <c r="A37" s="6"/>
      <c r="B37" s="11">
        <v>28</v>
      </c>
      <c r="C37" s="57" t="s">
        <v>59</v>
      </c>
      <c r="D37" s="59" t="s">
        <v>66</v>
      </c>
      <c r="E37" s="58">
        <v>249920</v>
      </c>
      <c r="F37" s="61">
        <v>0.09</v>
      </c>
      <c r="G37" s="21">
        <f t="shared" si="0"/>
        <v>22492.799999999999</v>
      </c>
      <c r="H37" s="1"/>
      <c r="I37" s="16">
        <f t="shared" si="1"/>
        <v>28</v>
      </c>
      <c r="J37" s="17" t="str">
        <f t="shared" si="2"/>
        <v>Кабель силовой ВВГ 4х10 1кв</v>
      </c>
      <c r="K37" s="27"/>
      <c r="L37" s="18" t="str">
        <f t="shared" si="3"/>
        <v>км.</v>
      </c>
      <c r="M37" s="23">
        <f t="shared" si="4"/>
        <v>249920</v>
      </c>
      <c r="N37" s="26"/>
      <c r="O37" s="18">
        <f t="shared" si="5"/>
        <v>0.09</v>
      </c>
      <c r="P37" s="19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5.5" x14ac:dyDescent="0.25">
      <c r="A38" s="6"/>
      <c r="B38" s="11">
        <v>29</v>
      </c>
      <c r="C38" s="57" t="s">
        <v>60</v>
      </c>
      <c r="D38" s="59" t="s">
        <v>66</v>
      </c>
      <c r="E38" s="58">
        <v>207486.67</v>
      </c>
      <c r="F38" s="61">
        <v>0.03</v>
      </c>
      <c r="G38" s="21">
        <f t="shared" si="0"/>
        <v>6224.6001000000006</v>
      </c>
      <c r="H38" s="1"/>
      <c r="I38" s="16">
        <f t="shared" si="1"/>
        <v>29</v>
      </c>
      <c r="J38" s="17" t="str">
        <f t="shared" si="2"/>
        <v>Кабель силовой ВВГнг-LS 4х6 0,66кВ</v>
      </c>
      <c r="K38" s="27"/>
      <c r="L38" s="18" t="str">
        <f t="shared" si="3"/>
        <v>км.</v>
      </c>
      <c r="M38" s="23">
        <f t="shared" si="4"/>
        <v>207486.67</v>
      </c>
      <c r="N38" s="26"/>
      <c r="O38" s="18">
        <f t="shared" si="5"/>
        <v>0.03</v>
      </c>
      <c r="P38" s="19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5.5" x14ac:dyDescent="0.25">
      <c r="A39" s="6"/>
      <c r="B39" s="11">
        <v>30</v>
      </c>
      <c r="C39" s="57" t="s">
        <v>61</v>
      </c>
      <c r="D39" s="59" t="s">
        <v>66</v>
      </c>
      <c r="E39" s="58">
        <v>10050.16</v>
      </c>
      <c r="F39" s="61">
        <v>0.8</v>
      </c>
      <c r="G39" s="21">
        <f t="shared" si="0"/>
        <v>8040.1280000000006</v>
      </c>
      <c r="H39" s="1"/>
      <c r="I39" s="16">
        <f t="shared" si="1"/>
        <v>30</v>
      </c>
      <c r="J39" s="17" t="str">
        <f t="shared" si="2"/>
        <v>Провод ПуГВ (ПВ 3) 1х1,5 450/750В</v>
      </c>
      <c r="K39" s="27"/>
      <c r="L39" s="18" t="str">
        <f t="shared" si="3"/>
        <v>км.</v>
      </c>
      <c r="M39" s="23">
        <f t="shared" si="4"/>
        <v>10050.16</v>
      </c>
      <c r="N39" s="26"/>
      <c r="O39" s="18">
        <f t="shared" si="5"/>
        <v>0.8</v>
      </c>
      <c r="P39" s="19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6"/>
      <c r="B40" s="11">
        <v>31</v>
      </c>
      <c r="C40" s="57" t="s">
        <v>62</v>
      </c>
      <c r="D40" s="60" t="s">
        <v>66</v>
      </c>
      <c r="E40" s="58">
        <v>10923.35</v>
      </c>
      <c r="F40" s="61">
        <v>6.9050000000000002</v>
      </c>
      <c r="G40" s="21">
        <f t="shared" si="0"/>
        <v>75425.731750000006</v>
      </c>
      <c r="H40" s="1"/>
      <c r="I40" s="16">
        <f t="shared" si="1"/>
        <v>31</v>
      </c>
      <c r="J40" s="17" t="str">
        <f t="shared" si="2"/>
        <v>Провод ПуВ (ПВ 1) 1х1,5</v>
      </c>
      <c r="K40" s="27"/>
      <c r="L40" s="18" t="str">
        <f t="shared" si="3"/>
        <v>км.</v>
      </c>
      <c r="M40" s="23">
        <f t="shared" si="4"/>
        <v>10923.35</v>
      </c>
      <c r="N40" s="26"/>
      <c r="O40" s="18">
        <f t="shared" si="5"/>
        <v>6.9050000000000002</v>
      </c>
      <c r="P40" s="19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6"/>
      <c r="B41" s="11">
        <v>32</v>
      </c>
      <c r="C41" s="57" t="s">
        <v>63</v>
      </c>
      <c r="D41" s="59" t="s">
        <v>66</v>
      </c>
      <c r="E41" s="58">
        <v>13144.1</v>
      </c>
      <c r="F41" s="61">
        <v>5.39</v>
      </c>
      <c r="G41" s="21">
        <f t="shared" si="0"/>
        <v>70846.698999999993</v>
      </c>
      <c r="H41" s="1"/>
      <c r="I41" s="16">
        <f t="shared" si="1"/>
        <v>32</v>
      </c>
      <c r="J41" s="17" t="str">
        <f t="shared" si="2"/>
        <v>Провод ПуВ (ПВ 1) 1х2,5</v>
      </c>
      <c r="K41" s="27"/>
      <c r="L41" s="18" t="str">
        <f t="shared" si="3"/>
        <v>км.</v>
      </c>
      <c r="M41" s="23">
        <f t="shared" si="4"/>
        <v>13144.1</v>
      </c>
      <c r="N41" s="26"/>
      <c r="O41" s="18">
        <f t="shared" si="5"/>
        <v>5.39</v>
      </c>
      <c r="P41" s="19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6"/>
      <c r="B42" s="11">
        <v>33</v>
      </c>
      <c r="C42" s="57" t="s">
        <v>64</v>
      </c>
      <c r="D42" s="59" t="s">
        <v>66</v>
      </c>
      <c r="E42" s="58">
        <v>13302.1</v>
      </c>
      <c r="F42" s="61">
        <v>0.2</v>
      </c>
      <c r="G42" s="21">
        <f t="shared" si="0"/>
        <v>2660.42</v>
      </c>
      <c r="H42" s="1"/>
      <c r="I42" s="16">
        <f t="shared" si="1"/>
        <v>33</v>
      </c>
      <c r="J42" s="17" t="str">
        <f t="shared" si="2"/>
        <v>Провод ПуГВ (ПВ 3) 1х2,5</v>
      </c>
      <c r="K42" s="27"/>
      <c r="L42" s="18" t="str">
        <f t="shared" si="3"/>
        <v>км.</v>
      </c>
      <c r="M42" s="23">
        <f t="shared" si="4"/>
        <v>13302.1</v>
      </c>
      <c r="N42" s="26"/>
      <c r="O42" s="18">
        <f t="shared" si="5"/>
        <v>0.2</v>
      </c>
      <c r="P42" s="19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6"/>
      <c r="B43" s="11">
        <v>34</v>
      </c>
      <c r="C43" s="57" t="s">
        <v>65</v>
      </c>
      <c r="D43" s="59" t="s">
        <v>66</v>
      </c>
      <c r="E43" s="58">
        <v>40289.67</v>
      </c>
      <c r="F43" s="61">
        <v>0.3</v>
      </c>
      <c r="G43" s="21">
        <f t="shared" si="0"/>
        <v>12086.901</v>
      </c>
      <c r="H43" s="1"/>
      <c r="I43" s="16">
        <f t="shared" si="1"/>
        <v>34</v>
      </c>
      <c r="J43" s="17" t="str">
        <f t="shared" si="2"/>
        <v>Провод ПуГВ (ПВ 3) 1х6</v>
      </c>
      <c r="K43" s="27"/>
      <c r="L43" s="18" t="str">
        <f t="shared" si="3"/>
        <v>км.</v>
      </c>
      <c r="M43" s="23">
        <f t="shared" si="4"/>
        <v>40289.67</v>
      </c>
      <c r="N43" s="26"/>
      <c r="O43" s="18">
        <f t="shared" si="5"/>
        <v>0.3</v>
      </c>
      <c r="P43" s="19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"/>
      <c r="B44" s="121" t="s">
        <v>19</v>
      </c>
      <c r="C44" s="122"/>
      <c r="D44" s="122"/>
      <c r="E44" s="122"/>
      <c r="F44" s="123"/>
      <c r="G44" s="29">
        <f>SUM(G10:G43)</f>
        <v>818206.87738000008</v>
      </c>
      <c r="H44" s="44"/>
      <c r="I44" s="124" t="s">
        <v>19</v>
      </c>
      <c r="J44" s="125"/>
      <c r="K44" s="125"/>
      <c r="L44" s="125"/>
      <c r="M44" s="125"/>
      <c r="N44" s="125"/>
      <c r="O44" s="126"/>
      <c r="P44" s="30">
        <f>SUM(P10:P43)</f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"/>
      <c r="B45" s="100" t="s">
        <v>20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10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6"/>
      <c r="B46" s="31">
        <v>1</v>
      </c>
      <c r="C46" s="57" t="s">
        <v>67</v>
      </c>
      <c r="D46" s="62" t="s">
        <v>66</v>
      </c>
      <c r="E46" s="58">
        <v>27966.11</v>
      </c>
      <c r="F46" s="61">
        <v>0.55000000000000004</v>
      </c>
      <c r="G46" s="34">
        <f t="shared" ref="G46:G113" si="7">E46*F46</f>
        <v>15381.360500000001</v>
      </c>
      <c r="H46" s="1"/>
      <c r="I46" s="35">
        <f>B46</f>
        <v>1</v>
      </c>
      <c r="J46" s="36" t="str">
        <f t="shared" si="2"/>
        <v>Кабель ВВГ-Пнг-LS 3x1,5</v>
      </c>
      <c r="K46" s="37"/>
      <c r="L46" s="38" t="str">
        <f>D46</f>
        <v>км.</v>
      </c>
      <c r="M46" s="39">
        <f>E46</f>
        <v>27966.11</v>
      </c>
      <c r="N46" s="33"/>
      <c r="O46" s="38">
        <f>F46</f>
        <v>0.55000000000000004</v>
      </c>
      <c r="P46" s="40">
        <f>N46*O46</f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6"/>
      <c r="B47" s="11">
        <v>2</v>
      </c>
      <c r="C47" s="57" t="s">
        <v>68</v>
      </c>
      <c r="D47" s="59" t="s">
        <v>66</v>
      </c>
      <c r="E47" s="58">
        <v>45761.93</v>
      </c>
      <c r="F47" s="61">
        <v>0.15</v>
      </c>
      <c r="G47" s="21">
        <f t="shared" si="7"/>
        <v>6864.2894999999999</v>
      </c>
      <c r="H47" s="1"/>
      <c r="I47" s="16">
        <f>B47</f>
        <v>2</v>
      </c>
      <c r="J47" s="17" t="str">
        <f t="shared" si="2"/>
        <v>Кабель ВВГ-Пнг-LS 3x4</v>
      </c>
      <c r="K47" s="27"/>
      <c r="L47" s="18" t="str">
        <f t="shared" ref="L47:L69" si="8">D47</f>
        <v>км.</v>
      </c>
      <c r="M47" s="23">
        <f t="shared" ref="M47:M69" si="9">E47</f>
        <v>45761.93</v>
      </c>
      <c r="N47" s="26"/>
      <c r="O47" s="18">
        <f t="shared" ref="O47:O69" si="10">F47</f>
        <v>0.15</v>
      </c>
      <c r="P47" s="28">
        <f t="shared" ref="P47:P69" si="11">N47*O47</f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6"/>
      <c r="B48" s="11">
        <v>3</v>
      </c>
      <c r="C48" s="57" t="s">
        <v>34</v>
      </c>
      <c r="D48" s="59" t="s">
        <v>66</v>
      </c>
      <c r="E48" s="58">
        <v>56983.48</v>
      </c>
      <c r="F48" s="61">
        <v>0.25</v>
      </c>
      <c r="G48" s="21">
        <f t="shared" si="7"/>
        <v>14245.87</v>
      </c>
      <c r="H48" s="1"/>
      <c r="I48" s="16">
        <f t="shared" ref="I48:I69" si="12">B48</f>
        <v>3</v>
      </c>
      <c r="J48" s="17" t="str">
        <f t="shared" si="2"/>
        <v>Кабель ВВГ-Пнг-LS 3x2,5</v>
      </c>
      <c r="K48" s="27"/>
      <c r="L48" s="18" t="str">
        <f t="shared" si="8"/>
        <v>км.</v>
      </c>
      <c r="M48" s="23">
        <f t="shared" si="9"/>
        <v>56983.48</v>
      </c>
      <c r="N48" s="26"/>
      <c r="O48" s="18">
        <f t="shared" si="10"/>
        <v>0.25</v>
      </c>
      <c r="P48" s="28">
        <f t="shared" si="11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6"/>
      <c r="B49" s="11">
        <v>4</v>
      </c>
      <c r="C49" s="57" t="s">
        <v>69</v>
      </c>
      <c r="D49" s="59" t="s">
        <v>66</v>
      </c>
      <c r="E49" s="58">
        <v>57903.38</v>
      </c>
      <c r="F49" s="61">
        <v>0.34</v>
      </c>
      <c r="G49" s="21">
        <f t="shared" si="7"/>
        <v>19687.1492</v>
      </c>
      <c r="H49" s="1"/>
      <c r="I49" s="16">
        <f t="shared" si="12"/>
        <v>4</v>
      </c>
      <c r="J49" s="17" t="str">
        <f t="shared" si="2"/>
        <v>Кабель ВВГнг FRLS 3х2,5</v>
      </c>
      <c r="K49" s="27"/>
      <c r="L49" s="18" t="str">
        <f t="shared" si="8"/>
        <v>км.</v>
      </c>
      <c r="M49" s="23">
        <f t="shared" si="9"/>
        <v>57903.38</v>
      </c>
      <c r="N49" s="26"/>
      <c r="O49" s="18">
        <f t="shared" si="10"/>
        <v>0.34</v>
      </c>
      <c r="P49" s="28">
        <f t="shared" si="11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6"/>
      <c r="B50" s="11">
        <v>5</v>
      </c>
      <c r="C50" s="57" t="s">
        <v>70</v>
      </c>
      <c r="D50" s="59" t="s">
        <v>66</v>
      </c>
      <c r="E50" s="58">
        <v>56227.1</v>
      </c>
      <c r="F50" s="61">
        <v>0.1</v>
      </c>
      <c r="G50" s="21">
        <f t="shared" si="7"/>
        <v>5622.71</v>
      </c>
      <c r="H50" s="1"/>
      <c r="I50" s="16">
        <f t="shared" si="12"/>
        <v>5</v>
      </c>
      <c r="J50" s="17" t="str">
        <f t="shared" si="2"/>
        <v>Кабель ВВГЭнгLS 3х2,5</v>
      </c>
      <c r="K50" s="27"/>
      <c r="L50" s="18" t="str">
        <f t="shared" si="8"/>
        <v>км.</v>
      </c>
      <c r="M50" s="23">
        <f t="shared" si="9"/>
        <v>56227.1</v>
      </c>
      <c r="N50" s="26"/>
      <c r="O50" s="18">
        <f t="shared" si="10"/>
        <v>0.1</v>
      </c>
      <c r="P50" s="28">
        <f t="shared" si="11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6"/>
      <c r="B51" s="11">
        <v>6</v>
      </c>
      <c r="C51" s="57" t="s">
        <v>37</v>
      </c>
      <c r="D51" s="59" t="s">
        <v>66</v>
      </c>
      <c r="E51" s="58">
        <v>194033.9</v>
      </c>
      <c r="F51" s="61">
        <v>0.1</v>
      </c>
      <c r="G51" s="21">
        <f t="shared" si="7"/>
        <v>19403.39</v>
      </c>
      <c r="H51" s="1"/>
      <c r="I51" s="16">
        <f t="shared" si="12"/>
        <v>6</v>
      </c>
      <c r="J51" s="17" t="str">
        <f t="shared" si="2"/>
        <v>Кабель КВВГнг 10х2,5</v>
      </c>
      <c r="K51" s="27"/>
      <c r="L51" s="18" t="str">
        <f t="shared" si="8"/>
        <v>км.</v>
      </c>
      <c r="M51" s="23">
        <f t="shared" si="9"/>
        <v>194033.9</v>
      </c>
      <c r="N51" s="26"/>
      <c r="O51" s="18">
        <f t="shared" si="10"/>
        <v>0.1</v>
      </c>
      <c r="P51" s="28">
        <f t="shared" si="11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6"/>
      <c r="B52" s="11">
        <v>7</v>
      </c>
      <c r="C52" s="57" t="s">
        <v>71</v>
      </c>
      <c r="D52" s="59" t="s">
        <v>66</v>
      </c>
      <c r="E52" s="58">
        <v>141559.32999999999</v>
      </c>
      <c r="F52" s="61">
        <v>0.4</v>
      </c>
      <c r="G52" s="21">
        <f t="shared" si="7"/>
        <v>56623.731999999996</v>
      </c>
      <c r="H52" s="1"/>
      <c r="I52" s="16">
        <f t="shared" si="12"/>
        <v>7</v>
      </c>
      <c r="J52" s="17" t="str">
        <f t="shared" si="2"/>
        <v>Кабель КВВГнгLS 7х2.5</v>
      </c>
      <c r="K52" s="27"/>
      <c r="L52" s="18" t="str">
        <f t="shared" si="8"/>
        <v>км.</v>
      </c>
      <c r="M52" s="23">
        <f t="shared" si="9"/>
        <v>141559.32999999999</v>
      </c>
      <c r="N52" s="26"/>
      <c r="O52" s="18">
        <f t="shared" si="10"/>
        <v>0.4</v>
      </c>
      <c r="P52" s="28">
        <f t="shared" si="11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6"/>
      <c r="B53" s="11">
        <v>8</v>
      </c>
      <c r="C53" s="57" t="s">
        <v>72</v>
      </c>
      <c r="D53" s="59" t="s">
        <v>66</v>
      </c>
      <c r="E53" s="58">
        <v>142755.9</v>
      </c>
      <c r="F53" s="61">
        <v>1.3</v>
      </c>
      <c r="G53" s="21">
        <f t="shared" si="7"/>
        <v>185582.67</v>
      </c>
      <c r="H53" s="1"/>
      <c r="I53" s="16">
        <f t="shared" si="12"/>
        <v>8</v>
      </c>
      <c r="J53" s="17" t="str">
        <f t="shared" si="2"/>
        <v>Кабель КВВГЭнгLS 7х2,5</v>
      </c>
      <c r="K53" s="27"/>
      <c r="L53" s="18" t="str">
        <f t="shared" si="8"/>
        <v>км.</v>
      </c>
      <c r="M53" s="23">
        <f t="shared" si="9"/>
        <v>142755.9</v>
      </c>
      <c r="N53" s="26"/>
      <c r="O53" s="18">
        <f t="shared" si="10"/>
        <v>1.3</v>
      </c>
      <c r="P53" s="28">
        <f t="shared" si="11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6"/>
      <c r="B54" s="11">
        <v>9</v>
      </c>
      <c r="C54" s="57" t="s">
        <v>73</v>
      </c>
      <c r="D54" s="59" t="s">
        <v>66</v>
      </c>
      <c r="E54" s="58">
        <v>67323.05</v>
      </c>
      <c r="F54" s="61">
        <v>1.65</v>
      </c>
      <c r="G54" s="21">
        <f t="shared" si="7"/>
        <v>111083.0325</v>
      </c>
      <c r="H54" s="1"/>
      <c r="I54" s="16">
        <f t="shared" si="12"/>
        <v>9</v>
      </c>
      <c r="J54" s="17" t="str">
        <f t="shared" si="2"/>
        <v>Кабель КВВГЭнгLS 4х1,5</v>
      </c>
      <c r="K54" s="27"/>
      <c r="L54" s="18" t="str">
        <f t="shared" si="8"/>
        <v>км.</v>
      </c>
      <c r="M54" s="23">
        <f t="shared" si="9"/>
        <v>67323.05</v>
      </c>
      <c r="N54" s="26"/>
      <c r="O54" s="18">
        <f t="shared" si="10"/>
        <v>1.65</v>
      </c>
      <c r="P54" s="28">
        <f t="shared" si="11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6"/>
      <c r="B55" s="11">
        <v>10</v>
      </c>
      <c r="C55" s="57" t="s">
        <v>49</v>
      </c>
      <c r="D55" s="59" t="s">
        <v>66</v>
      </c>
      <c r="E55" s="58">
        <v>50522</v>
      </c>
      <c r="F55" s="61">
        <v>0.3</v>
      </c>
      <c r="G55" s="21">
        <f t="shared" si="7"/>
        <v>15156.599999999999</v>
      </c>
      <c r="H55" s="1"/>
      <c r="I55" s="16">
        <f t="shared" si="12"/>
        <v>10</v>
      </c>
      <c r="J55" s="17" t="str">
        <f t="shared" si="2"/>
        <v>Кабель КВВГЭнг 4х1,5</v>
      </c>
      <c r="K55" s="27"/>
      <c r="L55" s="18" t="str">
        <f t="shared" si="8"/>
        <v>км.</v>
      </c>
      <c r="M55" s="23">
        <f t="shared" si="9"/>
        <v>50522</v>
      </c>
      <c r="N55" s="26"/>
      <c r="O55" s="18">
        <f t="shared" si="10"/>
        <v>0.3</v>
      </c>
      <c r="P55" s="28">
        <f t="shared" si="11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6"/>
      <c r="B56" s="11">
        <v>11</v>
      </c>
      <c r="C56" s="57" t="s">
        <v>74</v>
      </c>
      <c r="D56" s="59" t="s">
        <v>66</v>
      </c>
      <c r="E56" s="58">
        <v>128945.9</v>
      </c>
      <c r="F56" s="61">
        <v>1.85</v>
      </c>
      <c r="G56" s="21">
        <f t="shared" si="7"/>
        <v>238549.91500000001</v>
      </c>
      <c r="H56" s="1"/>
      <c r="I56" s="16">
        <f t="shared" si="12"/>
        <v>11</v>
      </c>
      <c r="J56" s="17" t="str">
        <f t="shared" si="2"/>
        <v>Кабель КВВГЭнгLS 10х1,5</v>
      </c>
      <c r="K56" s="27"/>
      <c r="L56" s="18" t="str">
        <f t="shared" si="8"/>
        <v>км.</v>
      </c>
      <c r="M56" s="23">
        <f t="shared" si="9"/>
        <v>128945.9</v>
      </c>
      <c r="N56" s="26"/>
      <c r="O56" s="18">
        <f t="shared" si="10"/>
        <v>1.85</v>
      </c>
      <c r="P56" s="28">
        <f t="shared" si="11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5.5" x14ac:dyDescent="0.25">
      <c r="A57" s="6"/>
      <c r="B57" s="11">
        <v>12</v>
      </c>
      <c r="C57" s="57" t="s">
        <v>75</v>
      </c>
      <c r="D57" s="59" t="s">
        <v>66</v>
      </c>
      <c r="E57" s="58">
        <v>195211.9</v>
      </c>
      <c r="F57" s="61">
        <v>0.1</v>
      </c>
      <c r="G57" s="21">
        <f t="shared" si="7"/>
        <v>19521.189999999999</v>
      </c>
      <c r="H57" s="1"/>
      <c r="I57" s="16">
        <f t="shared" si="12"/>
        <v>12</v>
      </c>
      <c r="J57" s="17" t="str">
        <f t="shared" si="2"/>
        <v>Кабель силовой ВВГнг 5х10 0,66/1кВ</v>
      </c>
      <c r="K57" s="27"/>
      <c r="L57" s="18" t="str">
        <f t="shared" si="8"/>
        <v>км.</v>
      </c>
      <c r="M57" s="23">
        <f t="shared" si="9"/>
        <v>195211.9</v>
      </c>
      <c r="N57" s="26"/>
      <c r="O57" s="18">
        <f t="shared" si="10"/>
        <v>0.1</v>
      </c>
      <c r="P57" s="28">
        <f t="shared" si="11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5.5" x14ac:dyDescent="0.25">
      <c r="A58" s="6"/>
      <c r="B58" s="11">
        <v>13</v>
      </c>
      <c r="C58" s="57" t="s">
        <v>76</v>
      </c>
      <c r="D58" s="59" t="s">
        <v>66</v>
      </c>
      <c r="E58" s="58">
        <v>56050.1</v>
      </c>
      <c r="F58" s="61">
        <v>1.1399999999999999</v>
      </c>
      <c r="G58" s="21">
        <f t="shared" si="7"/>
        <v>63897.113999999994</v>
      </c>
      <c r="H58" s="1"/>
      <c r="I58" s="16">
        <f t="shared" si="12"/>
        <v>13</v>
      </c>
      <c r="J58" s="17" t="str">
        <f t="shared" si="2"/>
        <v>Кабель силовой ВВГнг 3х2,5 0,66кВ</v>
      </c>
      <c r="K58" s="27"/>
      <c r="L58" s="18" t="str">
        <f t="shared" si="8"/>
        <v>км.</v>
      </c>
      <c r="M58" s="23">
        <f t="shared" si="9"/>
        <v>56050.1</v>
      </c>
      <c r="N58" s="26"/>
      <c r="O58" s="18">
        <f t="shared" si="10"/>
        <v>1.1399999999999999</v>
      </c>
      <c r="P58" s="28">
        <f t="shared" si="11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5.5" x14ac:dyDescent="0.25">
      <c r="A59" s="6"/>
      <c r="B59" s="11">
        <v>14</v>
      </c>
      <c r="C59" s="57" t="s">
        <v>77</v>
      </c>
      <c r="D59" s="59" t="s">
        <v>66</v>
      </c>
      <c r="E59" s="58">
        <v>17755.580000000002</v>
      </c>
      <c r="F59" s="61">
        <v>0.4</v>
      </c>
      <c r="G59" s="21">
        <f t="shared" si="7"/>
        <v>7102.2320000000009</v>
      </c>
      <c r="H59" s="1"/>
      <c r="I59" s="16">
        <f t="shared" si="12"/>
        <v>14</v>
      </c>
      <c r="J59" s="17" t="str">
        <f t="shared" si="2"/>
        <v>Кабель силовой АВВГ 3х4 0,66кВ</v>
      </c>
      <c r="K59" s="27"/>
      <c r="L59" s="18" t="str">
        <f t="shared" si="8"/>
        <v>км.</v>
      </c>
      <c r="M59" s="23">
        <f t="shared" si="9"/>
        <v>17755.580000000002</v>
      </c>
      <c r="N59" s="26"/>
      <c r="O59" s="18">
        <f t="shared" si="10"/>
        <v>0.4</v>
      </c>
      <c r="P59" s="28">
        <f t="shared" si="11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6"/>
      <c r="B60" s="11">
        <v>15</v>
      </c>
      <c r="C60" s="57" t="s">
        <v>78</v>
      </c>
      <c r="D60" s="59" t="s">
        <v>66</v>
      </c>
      <c r="E60" s="58">
        <v>143820</v>
      </c>
      <c r="F60" s="61">
        <v>0.48</v>
      </c>
      <c r="G60" s="21">
        <f t="shared" si="7"/>
        <v>69033.599999999991</v>
      </c>
      <c r="H60" s="1"/>
      <c r="I60" s="16">
        <f t="shared" si="12"/>
        <v>15</v>
      </c>
      <c r="J60" s="17" t="str">
        <f t="shared" si="2"/>
        <v>Кабель силовой АВВГ 4х25 1кВ</v>
      </c>
      <c r="K60" s="27"/>
      <c r="L60" s="18" t="str">
        <f t="shared" si="8"/>
        <v>км.</v>
      </c>
      <c r="M60" s="23">
        <f t="shared" si="9"/>
        <v>143820</v>
      </c>
      <c r="N60" s="26"/>
      <c r="O60" s="18">
        <f t="shared" si="10"/>
        <v>0.48</v>
      </c>
      <c r="P60" s="28">
        <f t="shared" si="11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6"/>
      <c r="B61" s="11">
        <v>16</v>
      </c>
      <c r="C61" s="57" t="s">
        <v>52</v>
      </c>
      <c r="D61" s="59" t="s">
        <v>66</v>
      </c>
      <c r="E61" s="58">
        <v>108552.37</v>
      </c>
      <c r="F61" s="61">
        <v>0.9</v>
      </c>
      <c r="G61" s="21">
        <f t="shared" si="7"/>
        <v>97697.133000000002</v>
      </c>
      <c r="H61" s="1"/>
      <c r="I61" s="16">
        <f t="shared" si="12"/>
        <v>16</v>
      </c>
      <c r="J61" s="17" t="str">
        <f t="shared" si="2"/>
        <v>Кабель силовой ВВГ 2х6 0,66 кВ</v>
      </c>
      <c r="K61" s="27"/>
      <c r="L61" s="18" t="str">
        <f t="shared" si="8"/>
        <v>км.</v>
      </c>
      <c r="M61" s="23">
        <f t="shared" si="9"/>
        <v>108552.37</v>
      </c>
      <c r="N61" s="26"/>
      <c r="O61" s="18">
        <f t="shared" si="10"/>
        <v>0.9</v>
      </c>
      <c r="P61" s="28">
        <f t="shared" si="11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5.5" x14ac:dyDescent="0.25">
      <c r="A62" s="6"/>
      <c r="B62" s="11">
        <v>17</v>
      </c>
      <c r="C62" s="57" t="s">
        <v>54</v>
      </c>
      <c r="D62" s="59" t="s">
        <v>66</v>
      </c>
      <c r="E62" s="58">
        <v>18866</v>
      </c>
      <c r="F62" s="61">
        <v>0.21</v>
      </c>
      <c r="G62" s="21">
        <f t="shared" si="7"/>
        <v>3961.8599999999997</v>
      </c>
      <c r="H62" s="1"/>
      <c r="I62" s="16">
        <f t="shared" si="12"/>
        <v>17</v>
      </c>
      <c r="J62" s="17" t="str">
        <f t="shared" si="2"/>
        <v>Кабель силовой ВВГнг 2х1,5 0,66кВ</v>
      </c>
      <c r="K62" s="27"/>
      <c r="L62" s="18" t="str">
        <f t="shared" si="8"/>
        <v>км.</v>
      </c>
      <c r="M62" s="23">
        <f t="shared" si="9"/>
        <v>18866</v>
      </c>
      <c r="N62" s="26"/>
      <c r="O62" s="18">
        <f t="shared" si="10"/>
        <v>0.21</v>
      </c>
      <c r="P62" s="28">
        <f t="shared" si="11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6"/>
      <c r="B63" s="11">
        <v>18</v>
      </c>
      <c r="C63" s="57" t="s">
        <v>79</v>
      </c>
      <c r="D63" s="59" t="s">
        <v>66</v>
      </c>
      <c r="E63" s="58">
        <v>41293.629999999997</v>
      </c>
      <c r="F63" s="61">
        <v>0.3</v>
      </c>
      <c r="G63" s="21">
        <f t="shared" si="7"/>
        <v>12388.088999999998</v>
      </c>
      <c r="H63" s="1"/>
      <c r="I63" s="16">
        <f t="shared" si="12"/>
        <v>18</v>
      </c>
      <c r="J63" s="17" t="str">
        <f t="shared" si="2"/>
        <v>Кабель силовой ВВГп 3х2,5 0,66кВ</v>
      </c>
      <c r="K63" s="27"/>
      <c r="L63" s="18" t="str">
        <f t="shared" si="8"/>
        <v>км.</v>
      </c>
      <c r="M63" s="23">
        <f t="shared" si="9"/>
        <v>41293.629999999997</v>
      </c>
      <c r="N63" s="26"/>
      <c r="O63" s="18">
        <f t="shared" si="10"/>
        <v>0.3</v>
      </c>
      <c r="P63" s="28">
        <f t="shared" si="11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5.5" x14ac:dyDescent="0.25">
      <c r="A64" s="6"/>
      <c r="B64" s="11">
        <v>19</v>
      </c>
      <c r="C64" s="57" t="s">
        <v>80</v>
      </c>
      <c r="D64" s="59" t="s">
        <v>66</v>
      </c>
      <c r="E64" s="58">
        <v>190909</v>
      </c>
      <c r="F64" s="61">
        <v>0.5</v>
      </c>
      <c r="G64" s="21">
        <f t="shared" si="7"/>
        <v>95454.5</v>
      </c>
      <c r="H64" s="1"/>
      <c r="I64" s="16">
        <f t="shared" si="12"/>
        <v>19</v>
      </c>
      <c r="J64" s="17" t="str">
        <f t="shared" si="2"/>
        <v>кабель силовой ВВГ 4х4 0,66кВ</v>
      </c>
      <c r="K64" s="27"/>
      <c r="L64" s="18" t="str">
        <f t="shared" si="8"/>
        <v>км.</v>
      </c>
      <c r="M64" s="23">
        <f t="shared" si="9"/>
        <v>190909</v>
      </c>
      <c r="N64" s="26"/>
      <c r="O64" s="18">
        <f t="shared" si="10"/>
        <v>0.5</v>
      </c>
      <c r="P64" s="28">
        <f t="shared" si="11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6"/>
      <c r="B65" s="11">
        <v>20</v>
      </c>
      <c r="C65" s="57" t="s">
        <v>81</v>
      </c>
      <c r="D65" s="59" t="s">
        <v>66</v>
      </c>
      <c r="E65" s="63">
        <v>26418.99</v>
      </c>
      <c r="F65" s="61">
        <v>1</v>
      </c>
      <c r="G65" s="21">
        <f t="shared" si="7"/>
        <v>26418.99</v>
      </c>
      <c r="H65" s="1"/>
      <c r="I65" s="16">
        <f t="shared" si="12"/>
        <v>20</v>
      </c>
      <c r="J65" s="17" t="str">
        <f t="shared" si="2"/>
        <v>Провод ПВС 2х2,5</v>
      </c>
      <c r="K65" s="27"/>
      <c r="L65" s="18" t="str">
        <f t="shared" si="8"/>
        <v>км.</v>
      </c>
      <c r="M65" s="23">
        <f t="shared" si="9"/>
        <v>26418.99</v>
      </c>
      <c r="N65" s="26"/>
      <c r="O65" s="18">
        <f t="shared" si="10"/>
        <v>1</v>
      </c>
      <c r="P65" s="28">
        <f t="shared" si="11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6"/>
      <c r="B66" s="11">
        <v>21</v>
      </c>
      <c r="C66" s="57" t="s">
        <v>64</v>
      </c>
      <c r="D66" s="59" t="s">
        <v>66</v>
      </c>
      <c r="E66" s="58">
        <v>13302.12</v>
      </c>
      <c r="F66" s="61">
        <v>22.95</v>
      </c>
      <c r="G66" s="21">
        <f t="shared" si="7"/>
        <v>305283.65399999998</v>
      </c>
      <c r="H66" s="1"/>
      <c r="I66" s="16">
        <f t="shared" si="12"/>
        <v>21</v>
      </c>
      <c r="J66" s="17" t="str">
        <f t="shared" si="2"/>
        <v>Провод ПуГВ (ПВ 3) 1х2,5</v>
      </c>
      <c r="K66" s="27"/>
      <c r="L66" s="18" t="str">
        <f t="shared" si="8"/>
        <v>км.</v>
      </c>
      <c r="M66" s="23">
        <f t="shared" si="9"/>
        <v>13302.12</v>
      </c>
      <c r="N66" s="26"/>
      <c r="O66" s="18">
        <f t="shared" si="10"/>
        <v>22.95</v>
      </c>
      <c r="P66" s="28">
        <f t="shared" si="11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6"/>
      <c r="B67" s="11">
        <v>22</v>
      </c>
      <c r="C67" s="57" t="s">
        <v>82</v>
      </c>
      <c r="D67" s="59" t="s">
        <v>66</v>
      </c>
      <c r="E67" s="58">
        <v>11954.24</v>
      </c>
      <c r="F67" s="61">
        <v>8.8550000000000004</v>
      </c>
      <c r="G67" s="21">
        <f t="shared" si="7"/>
        <v>105854.79520000001</v>
      </c>
      <c r="H67" s="1"/>
      <c r="I67" s="16">
        <f t="shared" si="12"/>
        <v>22</v>
      </c>
      <c r="J67" s="17" t="str">
        <f t="shared" si="2"/>
        <v>Провод АПВ-16</v>
      </c>
      <c r="K67" s="27"/>
      <c r="L67" s="18" t="str">
        <f t="shared" si="8"/>
        <v>км.</v>
      </c>
      <c r="M67" s="23">
        <f t="shared" si="9"/>
        <v>11954.24</v>
      </c>
      <c r="N67" s="26"/>
      <c r="O67" s="18">
        <f t="shared" si="10"/>
        <v>8.8550000000000004</v>
      </c>
      <c r="P67" s="28">
        <f t="shared" si="11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6"/>
      <c r="B68" s="11">
        <v>23</v>
      </c>
      <c r="C68" s="57" t="s">
        <v>83</v>
      </c>
      <c r="D68" s="59" t="s">
        <v>66</v>
      </c>
      <c r="E68" s="58">
        <v>38307.1</v>
      </c>
      <c r="F68" s="61">
        <v>4.2229999999999999</v>
      </c>
      <c r="G68" s="21">
        <f t="shared" si="7"/>
        <v>161770.88329999999</v>
      </c>
      <c r="H68" s="1"/>
      <c r="I68" s="16">
        <f t="shared" si="12"/>
        <v>23</v>
      </c>
      <c r="J68" s="17" t="str">
        <f t="shared" si="2"/>
        <v>Провод АПВ-50</v>
      </c>
      <c r="K68" s="27"/>
      <c r="L68" s="18" t="str">
        <f t="shared" si="8"/>
        <v>км.</v>
      </c>
      <c r="M68" s="23">
        <f t="shared" si="9"/>
        <v>38307.1</v>
      </c>
      <c r="N68" s="26"/>
      <c r="O68" s="18">
        <f t="shared" si="10"/>
        <v>4.2229999999999999</v>
      </c>
      <c r="P68" s="28">
        <f t="shared" si="11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6"/>
      <c r="B69" s="11">
        <v>24</v>
      </c>
      <c r="C69" s="57" t="s">
        <v>84</v>
      </c>
      <c r="D69" s="59" t="s">
        <v>66</v>
      </c>
      <c r="E69" s="58">
        <v>71076.45</v>
      </c>
      <c r="F69" s="61">
        <v>0.42299999999999999</v>
      </c>
      <c r="G69" s="21">
        <f t="shared" si="7"/>
        <v>30065.338349999998</v>
      </c>
      <c r="H69" s="1"/>
      <c r="I69" s="16">
        <f t="shared" si="12"/>
        <v>24</v>
      </c>
      <c r="J69" s="17" t="str">
        <f t="shared" si="2"/>
        <v>Провод АПВ-70</v>
      </c>
      <c r="K69" s="27"/>
      <c r="L69" s="18" t="str">
        <f t="shared" si="8"/>
        <v>км.</v>
      </c>
      <c r="M69" s="23">
        <f t="shared" si="9"/>
        <v>71076.45</v>
      </c>
      <c r="N69" s="26"/>
      <c r="O69" s="18">
        <f t="shared" si="10"/>
        <v>0.42299999999999999</v>
      </c>
      <c r="P69" s="28">
        <f t="shared" si="11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6"/>
      <c r="B70" s="121" t="s">
        <v>21</v>
      </c>
      <c r="C70" s="127"/>
      <c r="D70" s="127"/>
      <c r="E70" s="127"/>
      <c r="F70" s="128"/>
      <c r="G70" s="29">
        <f>SUM(G46:G69)</f>
        <v>1686650.0975499998</v>
      </c>
      <c r="H70" s="44"/>
      <c r="I70" s="124" t="s">
        <v>21</v>
      </c>
      <c r="J70" s="125"/>
      <c r="K70" s="125"/>
      <c r="L70" s="125"/>
      <c r="M70" s="125"/>
      <c r="N70" s="125"/>
      <c r="O70" s="126"/>
      <c r="P70" s="30">
        <f>SUM(P46:P69)</f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"/>
      <c r="B71" s="100" t="s">
        <v>22</v>
      </c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10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6"/>
      <c r="B72" s="129" t="s">
        <v>23</v>
      </c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thickBot="1" x14ac:dyDescent="0.3">
      <c r="A73" s="6"/>
      <c r="B73" s="31">
        <v>1</v>
      </c>
      <c r="C73" s="57" t="s">
        <v>85</v>
      </c>
      <c r="D73" s="62" t="s">
        <v>66</v>
      </c>
      <c r="E73" s="65">
        <v>47231</v>
      </c>
      <c r="F73" s="66">
        <v>0.03</v>
      </c>
      <c r="G73" s="34">
        <f t="shared" si="7"/>
        <v>1416.9299999999998</v>
      </c>
      <c r="H73" s="1"/>
      <c r="I73" s="73">
        <f t="shared" ref="I73:I100" si="13">B73</f>
        <v>1</v>
      </c>
      <c r="J73" s="51" t="str">
        <f t="shared" si="2"/>
        <v>Кабель КГхл 2х2,5</v>
      </c>
      <c r="K73" s="75"/>
      <c r="L73" s="38" t="str">
        <f t="shared" si="3"/>
        <v>км.</v>
      </c>
      <c r="M73" s="39">
        <f t="shared" si="4"/>
        <v>47231</v>
      </c>
      <c r="N73" s="33"/>
      <c r="O73" s="38">
        <f t="shared" si="5"/>
        <v>0.03</v>
      </c>
      <c r="P73" s="45">
        <f t="shared" si="6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thickBot="1" x14ac:dyDescent="0.3">
      <c r="A74" s="6"/>
      <c r="B74" s="11">
        <v>2</v>
      </c>
      <c r="C74" s="57" t="s">
        <v>86</v>
      </c>
      <c r="D74" s="59" t="s">
        <v>66</v>
      </c>
      <c r="E74" s="65">
        <v>772359.7</v>
      </c>
      <c r="F74" s="66">
        <v>0.1</v>
      </c>
      <c r="G74" s="21">
        <f t="shared" si="7"/>
        <v>77235.97</v>
      </c>
      <c r="H74" s="1"/>
      <c r="I74" s="74">
        <f t="shared" si="13"/>
        <v>2</v>
      </c>
      <c r="J74" s="51" t="str">
        <f t="shared" si="2"/>
        <v>Кабель КГхл 3х35+1х10</v>
      </c>
      <c r="K74" s="76"/>
      <c r="L74" s="18" t="str">
        <f t="shared" si="3"/>
        <v>км.</v>
      </c>
      <c r="M74" s="23">
        <f t="shared" si="4"/>
        <v>772359.7</v>
      </c>
      <c r="N74" s="26"/>
      <c r="O74" s="18">
        <f t="shared" si="5"/>
        <v>0.1</v>
      </c>
      <c r="P74" s="20">
        <f t="shared" si="6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thickBot="1" x14ac:dyDescent="0.3">
      <c r="A75" s="6"/>
      <c r="B75" s="11">
        <v>3</v>
      </c>
      <c r="C75" s="57" t="s">
        <v>37</v>
      </c>
      <c r="D75" s="59" t="s">
        <v>66</v>
      </c>
      <c r="E75" s="65">
        <v>194033.89</v>
      </c>
      <c r="F75" s="66">
        <v>0.09</v>
      </c>
      <c r="G75" s="21">
        <f t="shared" si="7"/>
        <v>17463.0501</v>
      </c>
      <c r="H75" s="1"/>
      <c r="I75" s="74">
        <f t="shared" si="13"/>
        <v>3</v>
      </c>
      <c r="J75" s="51" t="str">
        <f t="shared" si="2"/>
        <v>Кабель КВВГнг 10х2,5</v>
      </c>
      <c r="K75" s="76"/>
      <c r="L75" s="18" t="str">
        <f t="shared" si="3"/>
        <v>км.</v>
      </c>
      <c r="M75" s="23">
        <f t="shared" si="4"/>
        <v>194033.89</v>
      </c>
      <c r="N75" s="26"/>
      <c r="O75" s="18">
        <f t="shared" si="5"/>
        <v>0.09</v>
      </c>
      <c r="P75" s="20">
        <f t="shared" si="6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6.25" thickBot="1" x14ac:dyDescent="0.3">
      <c r="A76" s="6"/>
      <c r="B76" s="11">
        <v>4</v>
      </c>
      <c r="C76" s="57" t="s">
        <v>87</v>
      </c>
      <c r="D76" s="59" t="s">
        <v>66</v>
      </c>
      <c r="E76" s="65">
        <v>12179.75</v>
      </c>
      <c r="F76" s="66">
        <v>0.08</v>
      </c>
      <c r="G76" s="21">
        <f t="shared" si="7"/>
        <v>974.38</v>
      </c>
      <c r="H76" s="1"/>
      <c r="I76" s="74">
        <f t="shared" si="13"/>
        <v>4</v>
      </c>
      <c r="J76" s="51" t="str">
        <f t="shared" si="2"/>
        <v>Кабель силовой, АВВГ 2х2,5 0,66кВ</v>
      </c>
      <c r="K76" s="76"/>
      <c r="L76" s="18" t="str">
        <f t="shared" si="3"/>
        <v>км.</v>
      </c>
      <c r="M76" s="23">
        <f t="shared" si="4"/>
        <v>12179.75</v>
      </c>
      <c r="N76" s="26"/>
      <c r="O76" s="18">
        <f t="shared" si="5"/>
        <v>0.08</v>
      </c>
      <c r="P76" s="20">
        <f t="shared" si="6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6.25" thickBot="1" x14ac:dyDescent="0.3">
      <c r="A77" s="6"/>
      <c r="B77" s="11">
        <v>5</v>
      </c>
      <c r="C77" s="57" t="s">
        <v>88</v>
      </c>
      <c r="D77" s="59" t="s">
        <v>66</v>
      </c>
      <c r="E77" s="65">
        <v>36309.25</v>
      </c>
      <c r="F77" s="66">
        <v>0.04</v>
      </c>
      <c r="G77" s="21">
        <f t="shared" si="7"/>
        <v>1452.3700000000001</v>
      </c>
      <c r="H77" s="1"/>
      <c r="I77" s="74">
        <f t="shared" si="13"/>
        <v>5</v>
      </c>
      <c r="J77" s="51" t="str">
        <f t="shared" si="2"/>
        <v>Кабель силовой, ВВГнг 2х2,5  0,66кВ</v>
      </c>
      <c r="K77" s="76"/>
      <c r="L77" s="18" t="str">
        <f t="shared" si="3"/>
        <v>км.</v>
      </c>
      <c r="M77" s="23">
        <f t="shared" si="4"/>
        <v>36309.25</v>
      </c>
      <c r="N77" s="26"/>
      <c r="O77" s="18">
        <f t="shared" si="5"/>
        <v>0.04</v>
      </c>
      <c r="P77" s="20">
        <f t="shared" si="6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6.25" thickBot="1" x14ac:dyDescent="0.3">
      <c r="A78" s="6"/>
      <c r="B78" s="11">
        <v>6</v>
      </c>
      <c r="C78" s="57" t="s">
        <v>89</v>
      </c>
      <c r="D78" s="62" t="s">
        <v>66</v>
      </c>
      <c r="E78" s="65">
        <v>788318</v>
      </c>
      <c r="F78" s="66">
        <v>0.08</v>
      </c>
      <c r="G78" s="21">
        <f t="shared" si="7"/>
        <v>63065.440000000002</v>
      </c>
      <c r="H78" s="1"/>
      <c r="I78" s="74">
        <f t="shared" si="13"/>
        <v>6</v>
      </c>
      <c r="J78" s="51" t="str">
        <f t="shared" si="2"/>
        <v>Кабель силовой АВБбШв-1 4х120</v>
      </c>
      <c r="K78" s="76"/>
      <c r="L78" s="18" t="str">
        <f t="shared" si="3"/>
        <v>км.</v>
      </c>
      <c r="M78" s="23">
        <f t="shared" si="4"/>
        <v>788318</v>
      </c>
      <c r="N78" s="26"/>
      <c r="O78" s="18">
        <f t="shared" si="5"/>
        <v>0.08</v>
      </c>
      <c r="P78" s="20">
        <f t="shared" si="6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6.25" thickBot="1" x14ac:dyDescent="0.3">
      <c r="A79" s="6"/>
      <c r="B79" s="11">
        <v>7</v>
      </c>
      <c r="C79" s="57" t="s">
        <v>90</v>
      </c>
      <c r="D79" s="59" t="s">
        <v>66</v>
      </c>
      <c r="E79" s="65">
        <v>456778.13</v>
      </c>
      <c r="F79" s="66">
        <v>0.08</v>
      </c>
      <c r="G79" s="21">
        <f t="shared" si="7"/>
        <v>36542.250400000004</v>
      </c>
      <c r="H79" s="1"/>
      <c r="I79" s="74">
        <f t="shared" si="13"/>
        <v>7</v>
      </c>
      <c r="J79" s="51" t="str">
        <f t="shared" si="2"/>
        <v>Кабель силовой АВБбШв-1 4х95 (ож)</v>
      </c>
      <c r="K79" s="76"/>
      <c r="L79" s="18" t="str">
        <f t="shared" si="3"/>
        <v>км.</v>
      </c>
      <c r="M79" s="23">
        <f t="shared" si="4"/>
        <v>456778.13</v>
      </c>
      <c r="N79" s="26"/>
      <c r="O79" s="18">
        <f t="shared" si="5"/>
        <v>0.08</v>
      </c>
      <c r="P79" s="20">
        <f t="shared" si="6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6.25" thickBot="1" x14ac:dyDescent="0.3">
      <c r="A80" s="6"/>
      <c r="B80" s="11">
        <v>8</v>
      </c>
      <c r="C80" s="57" t="s">
        <v>91</v>
      </c>
      <c r="D80" s="59" t="s">
        <v>66</v>
      </c>
      <c r="E80" s="65">
        <v>1021715.31</v>
      </c>
      <c r="F80" s="66">
        <v>0.13</v>
      </c>
      <c r="G80" s="21">
        <f t="shared" si="7"/>
        <v>132822.9903</v>
      </c>
      <c r="H80" s="1"/>
      <c r="I80" s="74">
        <f t="shared" si="13"/>
        <v>8</v>
      </c>
      <c r="J80" s="51" t="str">
        <f t="shared" si="2"/>
        <v xml:space="preserve">Кабель силовой АВБбШв-1 4х185 </v>
      </c>
      <c r="K80" s="76"/>
      <c r="L80" s="18" t="str">
        <f t="shared" si="3"/>
        <v>км.</v>
      </c>
      <c r="M80" s="23">
        <f t="shared" si="4"/>
        <v>1021715.31</v>
      </c>
      <c r="N80" s="26"/>
      <c r="O80" s="18">
        <f t="shared" si="5"/>
        <v>0.13</v>
      </c>
      <c r="P80" s="20">
        <f t="shared" si="6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thickBot="1" x14ac:dyDescent="0.3">
      <c r="A81" s="6"/>
      <c r="B81" s="11">
        <v>9</v>
      </c>
      <c r="C81" s="57" t="s">
        <v>92</v>
      </c>
      <c r="D81" s="59" t="s">
        <v>66</v>
      </c>
      <c r="E81" s="65">
        <v>43487.8</v>
      </c>
      <c r="F81" s="66">
        <v>0.2</v>
      </c>
      <c r="G81" s="21">
        <f t="shared" si="7"/>
        <v>8697.5600000000013</v>
      </c>
      <c r="H81" s="1"/>
      <c r="I81" s="74">
        <f t="shared" si="13"/>
        <v>9</v>
      </c>
      <c r="J81" s="51" t="str">
        <f t="shared" si="2"/>
        <v>Кабель силовой ПВС 3х2,5</v>
      </c>
      <c r="K81" s="76"/>
      <c r="L81" s="18" t="str">
        <f t="shared" si="3"/>
        <v>км.</v>
      </c>
      <c r="M81" s="23">
        <f t="shared" si="4"/>
        <v>43487.8</v>
      </c>
      <c r="N81" s="26"/>
      <c r="O81" s="18">
        <f t="shared" si="5"/>
        <v>0.2</v>
      </c>
      <c r="P81" s="20">
        <f t="shared" si="6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6.25" thickBot="1" x14ac:dyDescent="0.3">
      <c r="A82" s="6"/>
      <c r="B82" s="11">
        <v>10</v>
      </c>
      <c r="C82" s="57" t="s">
        <v>93</v>
      </c>
      <c r="D82" s="59" t="s">
        <v>66</v>
      </c>
      <c r="E82" s="65">
        <v>190909</v>
      </c>
      <c r="F82" s="66">
        <v>0.04</v>
      </c>
      <c r="G82" s="21">
        <f t="shared" si="7"/>
        <v>7636.3600000000006</v>
      </c>
      <c r="H82" s="1"/>
      <c r="I82" s="74">
        <f t="shared" si="13"/>
        <v>10</v>
      </c>
      <c r="J82" s="51" t="str">
        <f t="shared" si="2"/>
        <v>Кабель силовой ВВГ 4х4 0,66кВ</v>
      </c>
      <c r="K82" s="76"/>
      <c r="L82" s="18" t="str">
        <f t="shared" si="3"/>
        <v>км.</v>
      </c>
      <c r="M82" s="23">
        <f t="shared" si="4"/>
        <v>190909</v>
      </c>
      <c r="N82" s="26"/>
      <c r="O82" s="18">
        <f t="shared" si="5"/>
        <v>0.04</v>
      </c>
      <c r="P82" s="20">
        <f t="shared" si="6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thickBot="1" x14ac:dyDescent="0.3">
      <c r="A83" s="6"/>
      <c r="B83" s="11">
        <v>11</v>
      </c>
      <c r="C83" s="57" t="s">
        <v>62</v>
      </c>
      <c r="D83" s="60" t="s">
        <v>66</v>
      </c>
      <c r="E83" s="65">
        <v>8755.43</v>
      </c>
      <c r="F83" s="67">
        <v>7.0000000000000007E-2</v>
      </c>
      <c r="G83" s="21">
        <f t="shared" si="7"/>
        <v>612.88010000000008</v>
      </c>
      <c r="H83" s="1"/>
      <c r="I83" s="74">
        <f t="shared" si="13"/>
        <v>11</v>
      </c>
      <c r="J83" s="51" t="str">
        <f t="shared" si="2"/>
        <v>Провод ПуВ (ПВ 1) 1х1,5</v>
      </c>
      <c r="K83" s="76"/>
      <c r="L83" s="18" t="str">
        <f t="shared" si="3"/>
        <v>км.</v>
      </c>
      <c r="M83" s="23">
        <f t="shared" si="4"/>
        <v>8755.43</v>
      </c>
      <c r="N83" s="26"/>
      <c r="O83" s="18">
        <f t="shared" si="5"/>
        <v>7.0000000000000007E-2</v>
      </c>
      <c r="P83" s="20">
        <f t="shared" si="6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thickBot="1" x14ac:dyDescent="0.3">
      <c r="A84" s="6"/>
      <c r="B84" s="11">
        <v>12</v>
      </c>
      <c r="C84" s="64" t="s">
        <v>63</v>
      </c>
      <c r="D84" s="60" t="s">
        <v>66</v>
      </c>
      <c r="E84" s="65">
        <v>12131.14</v>
      </c>
      <c r="F84" s="67">
        <v>3.5000000000000003E-2</v>
      </c>
      <c r="G84" s="21">
        <f t="shared" si="7"/>
        <v>424.5899</v>
      </c>
      <c r="H84" s="1"/>
      <c r="I84" s="74">
        <f t="shared" si="13"/>
        <v>12</v>
      </c>
      <c r="J84" s="51" t="str">
        <f t="shared" si="2"/>
        <v>Провод ПуВ (ПВ 1) 1х2,5</v>
      </c>
      <c r="K84" s="76"/>
      <c r="L84" s="18" t="str">
        <f t="shared" si="3"/>
        <v>км.</v>
      </c>
      <c r="M84" s="23">
        <f t="shared" si="4"/>
        <v>12131.14</v>
      </c>
      <c r="N84" s="26"/>
      <c r="O84" s="18">
        <f t="shared" si="5"/>
        <v>3.5000000000000003E-2</v>
      </c>
      <c r="P84" s="20">
        <f t="shared" si="6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thickBot="1" x14ac:dyDescent="0.3">
      <c r="A85" s="6"/>
      <c r="B85" s="11">
        <v>13</v>
      </c>
      <c r="C85" s="57" t="s">
        <v>94</v>
      </c>
      <c r="D85" s="59" t="s">
        <v>66</v>
      </c>
      <c r="E85" s="65">
        <v>30087.200000000001</v>
      </c>
      <c r="F85" s="66">
        <v>2.5000000000000001E-2</v>
      </c>
      <c r="G85" s="21">
        <f t="shared" si="7"/>
        <v>752.18000000000006</v>
      </c>
      <c r="H85" s="1"/>
      <c r="I85" s="74">
        <f t="shared" si="13"/>
        <v>13</v>
      </c>
      <c r="J85" s="51" t="str">
        <f t="shared" si="2"/>
        <v>Провод ПуВ (ПВ 1) 1х6</v>
      </c>
      <c r="K85" s="76"/>
      <c r="L85" s="18" t="str">
        <f t="shared" si="3"/>
        <v>км.</v>
      </c>
      <c r="M85" s="23">
        <f t="shared" si="4"/>
        <v>30087.200000000001</v>
      </c>
      <c r="N85" s="26"/>
      <c r="O85" s="18">
        <f t="shared" si="5"/>
        <v>2.5000000000000001E-2</v>
      </c>
      <c r="P85" s="20">
        <f t="shared" si="6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thickBot="1" x14ac:dyDescent="0.3">
      <c r="A86" s="6"/>
      <c r="B86" s="11">
        <v>14</v>
      </c>
      <c r="C86" s="57" t="s">
        <v>64</v>
      </c>
      <c r="D86" s="59" t="s">
        <v>66</v>
      </c>
      <c r="E86" s="65">
        <v>13302</v>
      </c>
      <c r="F86" s="66">
        <v>0.02</v>
      </c>
      <c r="G86" s="21">
        <f t="shared" si="7"/>
        <v>266.04000000000002</v>
      </c>
      <c r="H86" s="1"/>
      <c r="I86" s="74">
        <f t="shared" si="13"/>
        <v>14</v>
      </c>
      <c r="J86" s="51" t="str">
        <f t="shared" si="2"/>
        <v>Провод ПуГВ (ПВ 3) 1х2,5</v>
      </c>
      <c r="K86" s="76"/>
      <c r="L86" s="18" t="str">
        <f t="shared" si="3"/>
        <v>км.</v>
      </c>
      <c r="M86" s="23">
        <f t="shared" si="4"/>
        <v>13302</v>
      </c>
      <c r="N86" s="26"/>
      <c r="O86" s="18">
        <f t="shared" si="5"/>
        <v>0.02</v>
      </c>
      <c r="P86" s="20">
        <f t="shared" si="6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thickBot="1" x14ac:dyDescent="0.3">
      <c r="A87" s="6"/>
      <c r="B87" s="132" t="s">
        <v>25</v>
      </c>
      <c r="C87" s="133"/>
      <c r="D87" s="133"/>
      <c r="E87" s="133"/>
      <c r="F87" s="134"/>
      <c r="G87" s="29">
        <f>SUM(G73:G86)</f>
        <v>349362.99079999997</v>
      </c>
      <c r="H87" s="44"/>
      <c r="I87" s="97" t="s">
        <v>25</v>
      </c>
      <c r="J87" s="98"/>
      <c r="K87" s="98"/>
      <c r="L87" s="98"/>
      <c r="M87" s="98"/>
      <c r="N87" s="98"/>
      <c r="O87" s="99"/>
      <c r="P87" s="41">
        <f>SUM(P73:P86)</f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6"/>
      <c r="B88" s="100" t="s">
        <v>26</v>
      </c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10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thickBot="1" x14ac:dyDescent="0.3">
      <c r="A89" s="6"/>
      <c r="B89" s="31">
        <v>1</v>
      </c>
      <c r="C89" s="57" t="s">
        <v>34</v>
      </c>
      <c r="D89" s="59" t="s">
        <v>66</v>
      </c>
      <c r="E89" s="58">
        <v>56983.5</v>
      </c>
      <c r="F89" s="61">
        <v>0.3</v>
      </c>
      <c r="G89" s="34">
        <f t="shared" si="7"/>
        <v>17095.05</v>
      </c>
      <c r="H89" s="1"/>
      <c r="I89" s="73">
        <f t="shared" si="13"/>
        <v>1</v>
      </c>
      <c r="J89" s="51" t="str">
        <f t="shared" si="2"/>
        <v>Кабель ВВГ-Пнг-LS 3x2,5</v>
      </c>
      <c r="K89" s="75"/>
      <c r="L89" s="38" t="str">
        <f t="shared" si="3"/>
        <v>км.</v>
      </c>
      <c r="M89" s="39">
        <f t="shared" si="4"/>
        <v>56983.5</v>
      </c>
      <c r="N89" s="33"/>
      <c r="O89" s="38">
        <f t="shared" si="5"/>
        <v>0.3</v>
      </c>
      <c r="P89" s="45">
        <f t="shared" si="6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thickBot="1" x14ac:dyDescent="0.3">
      <c r="A90" s="6"/>
      <c r="B90" s="11">
        <v>2</v>
      </c>
      <c r="C90" s="57" t="s">
        <v>95</v>
      </c>
      <c r="D90" s="59" t="s">
        <v>66</v>
      </c>
      <c r="E90" s="58">
        <v>70505</v>
      </c>
      <c r="F90" s="61">
        <v>0.05</v>
      </c>
      <c r="G90" s="21">
        <f t="shared" si="7"/>
        <v>3525.25</v>
      </c>
      <c r="H90" s="1"/>
      <c r="I90" s="74">
        <f t="shared" si="13"/>
        <v>2</v>
      </c>
      <c r="J90" s="51" t="str">
        <f t="shared" si="2"/>
        <v>Кабель КВВГ 4х2,5</v>
      </c>
      <c r="K90" s="76"/>
      <c r="L90" s="18" t="str">
        <f t="shared" si="3"/>
        <v>км.</v>
      </c>
      <c r="M90" s="23">
        <f t="shared" si="4"/>
        <v>70505</v>
      </c>
      <c r="N90" s="26"/>
      <c r="O90" s="18">
        <f t="shared" si="5"/>
        <v>0.05</v>
      </c>
      <c r="P90" s="20">
        <f t="shared" si="6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thickBot="1" x14ac:dyDescent="0.3">
      <c r="A91" s="6"/>
      <c r="B91" s="11">
        <v>3</v>
      </c>
      <c r="C91" s="57" t="s">
        <v>96</v>
      </c>
      <c r="D91" s="59" t="s">
        <v>66</v>
      </c>
      <c r="E91" s="58">
        <v>117533</v>
      </c>
      <c r="F91" s="61">
        <v>0.01</v>
      </c>
      <c r="G91" s="21">
        <f t="shared" si="7"/>
        <v>1175.33</v>
      </c>
      <c r="H91" s="1"/>
      <c r="I91" s="74">
        <f t="shared" si="13"/>
        <v>3</v>
      </c>
      <c r="J91" s="51" t="str">
        <f t="shared" si="2"/>
        <v>Кабель КВВГ 4х4</v>
      </c>
      <c r="K91" s="76"/>
      <c r="L91" s="18" t="str">
        <f t="shared" si="3"/>
        <v>км.</v>
      </c>
      <c r="M91" s="23">
        <f t="shared" si="4"/>
        <v>117533</v>
      </c>
      <c r="N91" s="26"/>
      <c r="O91" s="18">
        <f t="shared" si="5"/>
        <v>0.01</v>
      </c>
      <c r="P91" s="20">
        <f t="shared" si="6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thickBot="1" x14ac:dyDescent="0.3">
      <c r="A92" s="6"/>
      <c r="B92" s="11">
        <v>4</v>
      </c>
      <c r="C92" s="57" t="s">
        <v>97</v>
      </c>
      <c r="D92" s="59" t="s">
        <v>66</v>
      </c>
      <c r="E92" s="58">
        <v>112633.45</v>
      </c>
      <c r="F92" s="61">
        <v>0.2</v>
      </c>
      <c r="G92" s="21">
        <f t="shared" si="7"/>
        <v>22526.690000000002</v>
      </c>
      <c r="H92" s="1"/>
      <c r="I92" s="74">
        <f t="shared" si="13"/>
        <v>4</v>
      </c>
      <c r="J92" s="51" t="str">
        <f t="shared" si="2"/>
        <v>Кабель КВВГЭнгLS 5х2,5</v>
      </c>
      <c r="K92" s="76"/>
      <c r="L92" s="18" t="str">
        <f t="shared" si="3"/>
        <v>км.</v>
      </c>
      <c r="M92" s="23">
        <f t="shared" si="4"/>
        <v>112633.45</v>
      </c>
      <c r="N92" s="26"/>
      <c r="O92" s="18">
        <f t="shared" si="5"/>
        <v>0.2</v>
      </c>
      <c r="P92" s="20">
        <f t="shared" si="6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thickBot="1" x14ac:dyDescent="0.3">
      <c r="A93" s="6"/>
      <c r="B93" s="11">
        <v>5</v>
      </c>
      <c r="C93" s="57" t="s">
        <v>98</v>
      </c>
      <c r="D93" s="59" t="s">
        <v>66</v>
      </c>
      <c r="E93" s="58">
        <v>95891.199999999997</v>
      </c>
      <c r="F93" s="61">
        <v>0.2</v>
      </c>
      <c r="G93" s="21">
        <f t="shared" si="7"/>
        <v>19178.240000000002</v>
      </c>
      <c r="H93" s="1"/>
      <c r="I93" s="74">
        <f t="shared" si="13"/>
        <v>5</v>
      </c>
      <c r="J93" s="51" t="str">
        <f t="shared" si="2"/>
        <v>Кабель КВВГЭнгLS 7х1,5</v>
      </c>
      <c r="K93" s="76"/>
      <c r="L93" s="18" t="str">
        <f t="shared" si="3"/>
        <v>км.</v>
      </c>
      <c r="M93" s="23">
        <f t="shared" si="4"/>
        <v>95891.199999999997</v>
      </c>
      <c r="N93" s="26"/>
      <c r="O93" s="18">
        <f t="shared" si="5"/>
        <v>0.2</v>
      </c>
      <c r="P93" s="20">
        <f t="shared" si="6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thickBot="1" x14ac:dyDescent="0.3">
      <c r="A94" s="6"/>
      <c r="B94" s="11">
        <v>6</v>
      </c>
      <c r="C94" s="57" t="s">
        <v>99</v>
      </c>
      <c r="D94" s="59" t="s">
        <v>66</v>
      </c>
      <c r="E94" s="58">
        <v>56050</v>
      </c>
      <c r="F94" s="61">
        <v>7.3999999999999996E-2</v>
      </c>
      <c r="G94" s="21">
        <f t="shared" si="7"/>
        <v>4147.7</v>
      </c>
      <c r="H94" s="1"/>
      <c r="I94" s="74">
        <f t="shared" si="13"/>
        <v>6</v>
      </c>
      <c r="J94" s="51" t="str">
        <f t="shared" si="2"/>
        <v>Кабель силовой ВВГнг 3х2,5</v>
      </c>
      <c r="K94" s="76"/>
      <c r="L94" s="18" t="str">
        <f t="shared" si="3"/>
        <v>км.</v>
      </c>
      <c r="M94" s="23">
        <f t="shared" si="4"/>
        <v>56050</v>
      </c>
      <c r="N94" s="26"/>
      <c r="O94" s="18">
        <f t="shared" si="5"/>
        <v>7.3999999999999996E-2</v>
      </c>
      <c r="P94" s="20">
        <f t="shared" si="6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thickBot="1" x14ac:dyDescent="0.3">
      <c r="A95" s="6"/>
      <c r="B95" s="11">
        <v>7</v>
      </c>
      <c r="C95" s="57" t="s">
        <v>100</v>
      </c>
      <c r="D95" s="59" t="s">
        <v>66</v>
      </c>
      <c r="E95" s="58">
        <v>10050.17</v>
      </c>
      <c r="F95" s="61">
        <v>0.54</v>
      </c>
      <c r="G95" s="21">
        <f t="shared" si="7"/>
        <v>5427.0918000000001</v>
      </c>
      <c r="H95" s="1"/>
      <c r="I95" s="74">
        <f t="shared" si="13"/>
        <v>7</v>
      </c>
      <c r="J95" s="51" t="str">
        <f t="shared" si="2"/>
        <v xml:space="preserve">Провод ПуГВ (ПВ 3) 1х1,5 </v>
      </c>
      <c r="K95" s="76"/>
      <c r="L95" s="18" t="str">
        <f t="shared" si="3"/>
        <v>км.</v>
      </c>
      <c r="M95" s="23">
        <f t="shared" si="4"/>
        <v>10050.17</v>
      </c>
      <c r="N95" s="26"/>
      <c r="O95" s="18">
        <f t="shared" si="5"/>
        <v>0.54</v>
      </c>
      <c r="P95" s="20">
        <f t="shared" si="6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thickBot="1" x14ac:dyDescent="0.3">
      <c r="A96" s="6"/>
      <c r="B96" s="11">
        <v>8</v>
      </c>
      <c r="C96" s="57" t="s">
        <v>62</v>
      </c>
      <c r="D96" s="59" t="s">
        <v>66</v>
      </c>
      <c r="E96" s="58">
        <v>8439</v>
      </c>
      <c r="F96" s="61">
        <v>0.2</v>
      </c>
      <c r="G96" s="21">
        <f t="shared" si="7"/>
        <v>1687.8000000000002</v>
      </c>
      <c r="H96" s="1"/>
      <c r="I96" s="74">
        <f t="shared" si="13"/>
        <v>8</v>
      </c>
      <c r="J96" s="51" t="str">
        <f t="shared" si="2"/>
        <v>Провод ПуВ (ПВ 1) 1х1,5</v>
      </c>
      <c r="K96" s="76"/>
      <c r="L96" s="18" t="str">
        <f t="shared" si="3"/>
        <v>км.</v>
      </c>
      <c r="M96" s="23">
        <f t="shared" si="4"/>
        <v>8439</v>
      </c>
      <c r="N96" s="26"/>
      <c r="O96" s="18">
        <f t="shared" si="5"/>
        <v>0.2</v>
      </c>
      <c r="P96" s="20">
        <f t="shared" si="6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thickBot="1" x14ac:dyDescent="0.3">
      <c r="A97" s="6"/>
      <c r="B97" s="11">
        <v>9</v>
      </c>
      <c r="C97" s="57" t="s">
        <v>101</v>
      </c>
      <c r="D97" s="59" t="s">
        <v>66</v>
      </c>
      <c r="E97" s="58">
        <v>56298.6</v>
      </c>
      <c r="F97" s="61">
        <v>0.05</v>
      </c>
      <c r="G97" s="21">
        <f t="shared" si="7"/>
        <v>2814.9300000000003</v>
      </c>
      <c r="H97" s="1"/>
      <c r="I97" s="74">
        <f t="shared" si="13"/>
        <v>9</v>
      </c>
      <c r="J97" s="51" t="str">
        <f t="shared" si="2"/>
        <v>Провод ПуГВ (ПВ 3) 1х10</v>
      </c>
      <c r="K97" s="76"/>
      <c r="L97" s="18" t="str">
        <f t="shared" si="3"/>
        <v>км.</v>
      </c>
      <c r="M97" s="23">
        <f t="shared" si="4"/>
        <v>56298.6</v>
      </c>
      <c r="N97" s="26"/>
      <c r="O97" s="18">
        <f t="shared" si="5"/>
        <v>0.05</v>
      </c>
      <c r="P97" s="20">
        <f t="shared" si="6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thickBot="1" x14ac:dyDescent="0.3">
      <c r="A98" s="6"/>
      <c r="B98" s="11">
        <v>10</v>
      </c>
      <c r="C98" s="57" t="s">
        <v>102</v>
      </c>
      <c r="D98" s="59" t="s">
        <v>66</v>
      </c>
      <c r="E98" s="58">
        <v>9680.6200000000008</v>
      </c>
      <c r="F98" s="61">
        <v>0.42</v>
      </c>
      <c r="G98" s="21">
        <f t="shared" si="7"/>
        <v>4065.8604</v>
      </c>
      <c r="H98" s="1"/>
      <c r="I98" s="74">
        <f t="shared" si="13"/>
        <v>10</v>
      </c>
      <c r="J98" s="51" t="str">
        <f t="shared" si="2"/>
        <v>Провод ПуГВ (ПВ 3) 1х1</v>
      </c>
      <c r="K98" s="76"/>
      <c r="L98" s="18" t="str">
        <f t="shared" si="3"/>
        <v>км.</v>
      </c>
      <c r="M98" s="23">
        <f t="shared" si="4"/>
        <v>9680.6200000000008</v>
      </c>
      <c r="N98" s="26"/>
      <c r="O98" s="18">
        <f t="shared" si="5"/>
        <v>0.42</v>
      </c>
      <c r="P98" s="20">
        <f t="shared" si="6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thickBot="1" x14ac:dyDescent="0.3">
      <c r="A99" s="6"/>
      <c r="B99" s="11">
        <v>11</v>
      </c>
      <c r="C99" s="57" t="s">
        <v>64</v>
      </c>
      <c r="D99" s="59" t="s">
        <v>66</v>
      </c>
      <c r="E99" s="58">
        <v>13302.17</v>
      </c>
      <c r="F99" s="61">
        <v>0.12</v>
      </c>
      <c r="G99" s="21">
        <f t="shared" si="7"/>
        <v>1596.2603999999999</v>
      </c>
      <c r="H99" s="1"/>
      <c r="I99" s="74">
        <f t="shared" si="13"/>
        <v>11</v>
      </c>
      <c r="J99" s="51" t="str">
        <f t="shared" si="2"/>
        <v>Провод ПуГВ (ПВ 3) 1х2,5</v>
      </c>
      <c r="K99" s="76"/>
      <c r="L99" s="18" t="str">
        <f t="shared" si="3"/>
        <v>км.</v>
      </c>
      <c r="M99" s="23">
        <f t="shared" si="4"/>
        <v>13302.17</v>
      </c>
      <c r="N99" s="26"/>
      <c r="O99" s="18">
        <f t="shared" si="5"/>
        <v>0.12</v>
      </c>
      <c r="P99" s="20">
        <f t="shared" si="6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thickBot="1" x14ac:dyDescent="0.3">
      <c r="A100" s="6"/>
      <c r="B100" s="11">
        <v>12</v>
      </c>
      <c r="C100" s="68" t="s">
        <v>103</v>
      </c>
      <c r="D100" s="69" t="s">
        <v>66</v>
      </c>
      <c r="E100" s="71">
        <v>120567.2</v>
      </c>
      <c r="F100" s="70">
        <v>0.05</v>
      </c>
      <c r="G100" s="21">
        <f t="shared" si="7"/>
        <v>6028.3600000000006</v>
      </c>
      <c r="H100" s="1"/>
      <c r="I100" s="74">
        <f t="shared" si="13"/>
        <v>12</v>
      </c>
      <c r="J100" s="51" t="str">
        <f t="shared" si="2"/>
        <v>Провод ПуГВ (ПВ 3) 16</v>
      </c>
      <c r="K100" s="76"/>
      <c r="L100" s="18" t="str">
        <f t="shared" si="3"/>
        <v>км.</v>
      </c>
      <c r="M100" s="23">
        <f t="shared" si="4"/>
        <v>120567.2</v>
      </c>
      <c r="N100" s="26"/>
      <c r="O100" s="18">
        <f t="shared" si="5"/>
        <v>0.05</v>
      </c>
      <c r="P100" s="20">
        <f t="shared" si="6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thickBot="1" x14ac:dyDescent="0.3">
      <c r="A101" s="6"/>
      <c r="B101" s="94" t="s">
        <v>24</v>
      </c>
      <c r="C101" s="95"/>
      <c r="D101" s="95"/>
      <c r="E101" s="95"/>
      <c r="F101" s="96"/>
      <c r="G101" s="29">
        <f>SUM(G89:G100)</f>
        <v>89268.56259999999</v>
      </c>
      <c r="H101" s="44"/>
      <c r="I101" s="97" t="s">
        <v>24</v>
      </c>
      <c r="J101" s="98"/>
      <c r="K101" s="98"/>
      <c r="L101" s="98"/>
      <c r="M101" s="98"/>
      <c r="N101" s="98"/>
      <c r="O101" s="99"/>
      <c r="P101" s="41">
        <f>SUM(P89:P100)</f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6"/>
      <c r="B102" s="100" t="s">
        <v>27</v>
      </c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2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thickBot="1" x14ac:dyDescent="0.3">
      <c r="A103" s="6"/>
      <c r="B103" s="31">
        <v>1</v>
      </c>
      <c r="C103" s="57" t="s">
        <v>95</v>
      </c>
      <c r="D103" s="59" t="s">
        <v>66</v>
      </c>
      <c r="E103" s="58">
        <v>70505.149999999994</v>
      </c>
      <c r="F103" s="61">
        <v>0.27</v>
      </c>
      <c r="G103" s="34">
        <f t="shared" si="7"/>
        <v>19036.390500000001</v>
      </c>
      <c r="H103" s="1"/>
      <c r="I103" s="73">
        <v>1</v>
      </c>
      <c r="J103" s="51" t="str">
        <f t="shared" si="2"/>
        <v>Кабель КВВГ 4х2,5</v>
      </c>
      <c r="K103" s="75"/>
      <c r="L103" s="38" t="str">
        <f t="shared" si="3"/>
        <v>км.</v>
      </c>
      <c r="M103" s="39">
        <f t="shared" si="4"/>
        <v>70505.149999999994</v>
      </c>
      <c r="N103" s="33"/>
      <c r="O103" s="18">
        <f t="shared" si="5"/>
        <v>0.27</v>
      </c>
      <c r="P103" s="20">
        <f t="shared" si="6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thickBot="1" x14ac:dyDescent="0.3">
      <c r="A104" s="6"/>
      <c r="B104" s="11">
        <v>2</v>
      </c>
      <c r="C104" s="57" t="s">
        <v>104</v>
      </c>
      <c r="D104" s="59" t="s">
        <v>66</v>
      </c>
      <c r="E104" s="58">
        <v>85226.76</v>
      </c>
      <c r="F104" s="61">
        <v>0.5</v>
      </c>
      <c r="G104" s="21">
        <f t="shared" si="7"/>
        <v>42613.38</v>
      </c>
      <c r="H104" s="1"/>
      <c r="I104" s="74">
        <v>2</v>
      </c>
      <c r="J104" s="51" t="str">
        <f t="shared" si="2"/>
        <v>Кабель КВВГЭ 7х1,5</v>
      </c>
      <c r="K104" s="76"/>
      <c r="L104" s="18" t="str">
        <f t="shared" si="3"/>
        <v>км.</v>
      </c>
      <c r="M104" s="23">
        <f t="shared" si="4"/>
        <v>85226.76</v>
      </c>
      <c r="N104" s="26"/>
      <c r="O104" s="18">
        <f t="shared" si="5"/>
        <v>0.5</v>
      </c>
      <c r="P104" s="20">
        <f t="shared" si="6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thickBot="1" x14ac:dyDescent="0.3">
      <c r="A105" s="6"/>
      <c r="B105" s="11">
        <v>3</v>
      </c>
      <c r="C105" s="57" t="s">
        <v>105</v>
      </c>
      <c r="D105" s="59" t="s">
        <v>66</v>
      </c>
      <c r="E105" s="58">
        <v>126701.83</v>
      </c>
      <c r="F105" s="61">
        <v>0.6</v>
      </c>
      <c r="G105" s="21">
        <f t="shared" si="7"/>
        <v>76021.097999999998</v>
      </c>
      <c r="H105" s="1"/>
      <c r="I105" s="74">
        <v>3</v>
      </c>
      <c r="J105" s="51" t="str">
        <f t="shared" si="2"/>
        <v>Кабель КВВГЭ 10х1,5</v>
      </c>
      <c r="K105" s="76"/>
      <c r="L105" s="18" t="str">
        <f t="shared" si="3"/>
        <v>км.</v>
      </c>
      <c r="M105" s="23">
        <f t="shared" si="4"/>
        <v>126701.83</v>
      </c>
      <c r="N105" s="26"/>
      <c r="O105" s="18">
        <f t="shared" si="5"/>
        <v>0.6</v>
      </c>
      <c r="P105" s="20">
        <f t="shared" si="6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thickBot="1" x14ac:dyDescent="0.3">
      <c r="A106" s="6"/>
      <c r="B106" s="11">
        <v>4</v>
      </c>
      <c r="C106" s="57" t="s">
        <v>62</v>
      </c>
      <c r="D106" s="59" t="s">
        <v>66</v>
      </c>
      <c r="E106" s="58">
        <v>7772.45</v>
      </c>
      <c r="F106" s="61">
        <v>0.2</v>
      </c>
      <c r="G106" s="21">
        <f t="shared" si="7"/>
        <v>1554.49</v>
      </c>
      <c r="H106" s="1"/>
      <c r="I106" s="74">
        <v>4</v>
      </c>
      <c r="J106" s="51" t="str">
        <f t="shared" si="2"/>
        <v>Провод ПуВ (ПВ 1) 1х1,5</v>
      </c>
      <c r="K106" s="76"/>
      <c r="L106" s="18" t="str">
        <f t="shared" si="3"/>
        <v>км.</v>
      </c>
      <c r="M106" s="23">
        <f t="shared" si="4"/>
        <v>7772.45</v>
      </c>
      <c r="N106" s="26"/>
      <c r="O106" s="18">
        <f t="shared" si="5"/>
        <v>0.2</v>
      </c>
      <c r="P106" s="20">
        <f t="shared" si="6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thickBot="1" x14ac:dyDescent="0.3">
      <c r="A107" s="6"/>
      <c r="B107" s="11">
        <v>5</v>
      </c>
      <c r="C107" s="57" t="s">
        <v>94</v>
      </c>
      <c r="D107" s="59" t="s">
        <v>66</v>
      </c>
      <c r="E107" s="58">
        <v>30086.93</v>
      </c>
      <c r="F107" s="61">
        <v>0.3</v>
      </c>
      <c r="G107" s="21">
        <f t="shared" si="7"/>
        <v>9026.0789999999997</v>
      </c>
      <c r="H107" s="1"/>
      <c r="I107" s="74">
        <v>5</v>
      </c>
      <c r="J107" s="51" t="str">
        <f t="shared" si="2"/>
        <v>Провод ПуВ (ПВ 1) 1х6</v>
      </c>
      <c r="K107" s="76"/>
      <c r="L107" s="18" t="str">
        <f t="shared" si="3"/>
        <v>км.</v>
      </c>
      <c r="M107" s="23">
        <f t="shared" si="4"/>
        <v>30086.93</v>
      </c>
      <c r="N107" s="26"/>
      <c r="O107" s="18">
        <f t="shared" si="5"/>
        <v>0.3</v>
      </c>
      <c r="P107" s="20">
        <f t="shared" si="6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thickBot="1" x14ac:dyDescent="0.3">
      <c r="A108" s="6"/>
      <c r="B108" s="11">
        <v>6</v>
      </c>
      <c r="C108" s="57" t="s">
        <v>84</v>
      </c>
      <c r="D108" s="59" t="s">
        <v>66</v>
      </c>
      <c r="E108" s="58">
        <v>71076.52</v>
      </c>
      <c r="F108" s="61">
        <v>0.27</v>
      </c>
      <c r="G108" s="21">
        <f t="shared" si="7"/>
        <v>19190.660400000001</v>
      </c>
      <c r="H108" s="1"/>
      <c r="I108" s="74">
        <v>6</v>
      </c>
      <c r="J108" s="51" t="str">
        <f t="shared" si="2"/>
        <v>Провод АПВ-70</v>
      </c>
      <c r="K108" s="76"/>
      <c r="L108" s="18" t="str">
        <f t="shared" si="3"/>
        <v>км.</v>
      </c>
      <c r="M108" s="23">
        <f t="shared" si="4"/>
        <v>71076.52</v>
      </c>
      <c r="N108" s="26"/>
      <c r="O108" s="18">
        <f t="shared" si="5"/>
        <v>0.27</v>
      </c>
      <c r="P108" s="20">
        <f t="shared" si="6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thickBot="1" x14ac:dyDescent="0.3">
      <c r="A109" s="6"/>
      <c r="B109" s="103" t="s">
        <v>28</v>
      </c>
      <c r="C109" s="104"/>
      <c r="D109" s="104"/>
      <c r="E109" s="104"/>
      <c r="F109" s="105"/>
      <c r="G109" s="29">
        <f>SUM(G103:G108)</f>
        <v>167442.09789999996</v>
      </c>
      <c r="H109" s="44"/>
      <c r="I109" s="106" t="s">
        <v>28</v>
      </c>
      <c r="J109" s="107"/>
      <c r="K109" s="107"/>
      <c r="L109" s="107"/>
      <c r="M109" s="107"/>
      <c r="N109" s="107"/>
      <c r="O109" s="108"/>
      <c r="P109" s="41">
        <f>SUM(P103:P108)</f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6"/>
      <c r="B110" s="100" t="s">
        <v>29</v>
      </c>
      <c r="C110" s="109"/>
      <c r="D110" s="109"/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10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6"/>
      <c r="B111" s="54">
        <v>1</v>
      </c>
      <c r="C111" s="57" t="s">
        <v>106</v>
      </c>
      <c r="D111" s="62" t="s">
        <v>66</v>
      </c>
      <c r="E111" s="72">
        <v>1578300.11</v>
      </c>
      <c r="F111" s="61">
        <v>0.18</v>
      </c>
      <c r="G111" s="49">
        <f t="shared" si="7"/>
        <v>284094.01980000001</v>
      </c>
      <c r="H111" s="46"/>
      <c r="I111" s="16">
        <v>1</v>
      </c>
      <c r="J111" s="51" t="str">
        <f t="shared" si="2"/>
        <v>Кабель КГхл 3х70+1х25</v>
      </c>
      <c r="K111" s="48"/>
      <c r="L111" s="52" t="str">
        <f t="shared" si="3"/>
        <v>км.</v>
      </c>
      <c r="M111" s="53">
        <f t="shared" si="4"/>
        <v>1578300.11</v>
      </c>
      <c r="N111" s="48"/>
      <c r="O111" s="52">
        <f t="shared" si="5"/>
        <v>0.18</v>
      </c>
      <c r="P111" s="53">
        <f t="shared" si="6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5.5" x14ac:dyDescent="0.25">
      <c r="A112" s="6"/>
      <c r="B112" s="54">
        <v>2</v>
      </c>
      <c r="C112" s="57" t="s">
        <v>107</v>
      </c>
      <c r="D112" s="62" t="s">
        <v>66</v>
      </c>
      <c r="E112" s="72">
        <v>23578</v>
      </c>
      <c r="F112" s="61">
        <v>0.02</v>
      </c>
      <c r="G112" s="49">
        <f t="shared" si="7"/>
        <v>471.56</v>
      </c>
      <c r="H112" s="46"/>
      <c r="I112" s="50">
        <v>2</v>
      </c>
      <c r="J112" s="51" t="str">
        <f t="shared" si="2"/>
        <v>Кабель силовой ВВГ 1х2,5 0,66кВ</v>
      </c>
      <c r="K112" s="48"/>
      <c r="L112" s="52" t="str">
        <f t="shared" si="3"/>
        <v>км.</v>
      </c>
      <c r="M112" s="53">
        <f t="shared" si="4"/>
        <v>23578</v>
      </c>
      <c r="N112" s="48"/>
      <c r="O112" s="52">
        <f t="shared" si="5"/>
        <v>0.02</v>
      </c>
      <c r="P112" s="53">
        <f t="shared" si="6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6.25" customHeight="1" x14ac:dyDescent="0.25">
      <c r="A113" s="6"/>
      <c r="B113" s="54">
        <v>3</v>
      </c>
      <c r="C113" s="57" t="s">
        <v>108</v>
      </c>
      <c r="D113" s="62" t="s">
        <v>66</v>
      </c>
      <c r="E113" s="72">
        <v>211186.77</v>
      </c>
      <c r="F113" s="61">
        <v>0.158</v>
      </c>
      <c r="G113" s="49">
        <f t="shared" si="7"/>
        <v>33367.509659999996</v>
      </c>
      <c r="H113" s="46"/>
      <c r="I113" s="16">
        <v>3</v>
      </c>
      <c r="J113" s="51" t="str">
        <f t="shared" si="2"/>
        <v>Кабель силовой бронированный АВБбШв-1 4х50</v>
      </c>
      <c r="K113" s="48"/>
      <c r="L113" s="52" t="str">
        <f t="shared" si="3"/>
        <v>км.</v>
      </c>
      <c r="M113" s="53">
        <f t="shared" si="4"/>
        <v>211186.77</v>
      </c>
      <c r="N113" s="48"/>
      <c r="O113" s="52">
        <f t="shared" si="5"/>
        <v>0.158</v>
      </c>
      <c r="P113" s="53">
        <f t="shared" si="6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6"/>
      <c r="B114" s="111" t="s">
        <v>30</v>
      </c>
      <c r="C114" s="112"/>
      <c r="D114" s="112"/>
      <c r="E114" s="112"/>
      <c r="F114" s="113"/>
      <c r="G114" s="55">
        <f>SUM(G111:G113)</f>
        <v>317933.08945999999</v>
      </c>
      <c r="H114" s="1"/>
      <c r="I114" s="114" t="s">
        <v>30</v>
      </c>
      <c r="J114" s="115"/>
      <c r="K114" s="115"/>
      <c r="L114" s="115"/>
      <c r="M114" s="115"/>
      <c r="N114" s="115"/>
      <c r="O114" s="116"/>
      <c r="P114" s="56">
        <f>SUM(P111:P113)</f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1" customHeight="1" thickBot="1" x14ac:dyDescent="0.3">
      <c r="A115" s="6"/>
      <c r="B115" s="81" t="s">
        <v>7</v>
      </c>
      <c r="C115" s="82"/>
      <c r="D115" s="82"/>
      <c r="E115" s="82"/>
      <c r="F115" s="83"/>
      <c r="G115" s="47">
        <f>G114+G109+G101+G87+G70+G44</f>
        <v>3428863.7156899995</v>
      </c>
      <c r="H115" s="1"/>
      <c r="I115" s="81" t="s">
        <v>7</v>
      </c>
      <c r="J115" s="82"/>
      <c r="K115" s="82"/>
      <c r="L115" s="82"/>
      <c r="M115" s="82"/>
      <c r="N115" s="82"/>
      <c r="O115" s="83"/>
      <c r="P115" s="47">
        <f>P114+P109+P101+P87+P70+P44</f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" customHeight="1" x14ac:dyDescent="0.25">
      <c r="A116" s="6"/>
      <c r="B116" s="92" t="s">
        <v>17</v>
      </c>
      <c r="C116" s="93"/>
      <c r="D116" s="93"/>
      <c r="E116" s="93"/>
      <c r="F116" s="24">
        <v>0.2</v>
      </c>
      <c r="G116" s="14">
        <f>G115*F116</f>
        <v>685772.7431379999</v>
      </c>
      <c r="H116" s="1"/>
      <c r="I116" s="92" t="s">
        <v>17</v>
      </c>
      <c r="J116" s="93"/>
      <c r="K116" s="93"/>
      <c r="L116" s="93"/>
      <c r="M116" s="93"/>
      <c r="N116" s="93"/>
      <c r="O116" s="24">
        <v>0.2</v>
      </c>
      <c r="P116" s="14">
        <f>P115*O116</f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thickBot="1" x14ac:dyDescent="0.3">
      <c r="A117" s="6"/>
      <c r="B117" s="84" t="s">
        <v>8</v>
      </c>
      <c r="C117" s="85"/>
      <c r="D117" s="85"/>
      <c r="E117" s="85"/>
      <c r="F117" s="86"/>
      <c r="G117" s="15">
        <f>G115+G116</f>
        <v>4114636.4588279994</v>
      </c>
      <c r="H117" s="1"/>
      <c r="I117" s="84" t="s">
        <v>8</v>
      </c>
      <c r="J117" s="85"/>
      <c r="K117" s="85"/>
      <c r="L117" s="85"/>
      <c r="M117" s="85"/>
      <c r="N117" s="85"/>
      <c r="O117" s="86"/>
      <c r="P117" s="15">
        <f>P115+P116</f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3.75" customHeight="1" x14ac:dyDescent="0.25">
      <c r="B118" s="1"/>
      <c r="C118" s="1"/>
      <c r="D118" s="1"/>
      <c r="E118" s="1"/>
      <c r="F118" s="2"/>
      <c r="G118" s="2"/>
      <c r="H118" s="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6" ht="151.5" customHeight="1" x14ac:dyDescent="0.25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1"/>
    </row>
    <row r="120" spans="1:26" x14ac:dyDescent="0.25">
      <c r="Z120" s="1"/>
    </row>
  </sheetData>
  <mergeCells count="30">
    <mergeCell ref="I114:O114"/>
    <mergeCell ref="I7:P7"/>
    <mergeCell ref="I115:O115"/>
    <mergeCell ref="B9:P9"/>
    <mergeCell ref="B44:F44"/>
    <mergeCell ref="I44:O44"/>
    <mergeCell ref="B45:P45"/>
    <mergeCell ref="B70:F70"/>
    <mergeCell ref="I70:O70"/>
    <mergeCell ref="B71:P71"/>
    <mergeCell ref="B72:P72"/>
    <mergeCell ref="B87:F87"/>
    <mergeCell ref="I87:O87"/>
    <mergeCell ref="B88:P88"/>
    <mergeCell ref="B1:P1"/>
    <mergeCell ref="B3:E3"/>
    <mergeCell ref="B115:F115"/>
    <mergeCell ref="B117:F117"/>
    <mergeCell ref="B4:G4"/>
    <mergeCell ref="B7:G7"/>
    <mergeCell ref="I117:O117"/>
    <mergeCell ref="B116:E116"/>
    <mergeCell ref="I116:N116"/>
    <mergeCell ref="B101:F101"/>
    <mergeCell ref="I101:O101"/>
    <mergeCell ref="B102:P102"/>
    <mergeCell ref="B109:F109"/>
    <mergeCell ref="I109:O109"/>
    <mergeCell ref="B110:P110"/>
    <mergeCell ref="B114:F114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2018-11-28T05:04:26Z</dcterms:modified>
</cp:coreProperties>
</file>