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050" windowHeight="123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1" i="1" l="1"/>
  <c r="Q340" i="1"/>
  <c r="R340" i="1" s="1"/>
  <c r="O340" i="1"/>
  <c r="N340" i="1"/>
  <c r="K340" i="1"/>
  <c r="J340" i="1"/>
  <c r="H340" i="1"/>
  <c r="Q339" i="1"/>
  <c r="R339" i="1" s="1"/>
  <c r="O339" i="1"/>
  <c r="N339" i="1"/>
  <c r="K339" i="1"/>
  <c r="J339" i="1"/>
  <c r="H339" i="1"/>
  <c r="Q338" i="1"/>
  <c r="R338" i="1" s="1"/>
  <c r="O338" i="1"/>
  <c r="N338" i="1"/>
  <c r="K338" i="1"/>
  <c r="J338" i="1"/>
  <c r="H338" i="1"/>
  <c r="Q337" i="1"/>
  <c r="R337" i="1" s="1"/>
  <c r="O337" i="1"/>
  <c r="N337" i="1"/>
  <c r="K337" i="1"/>
  <c r="J337" i="1"/>
  <c r="H337" i="1"/>
  <c r="Q336" i="1"/>
  <c r="R336" i="1" s="1"/>
  <c r="O336" i="1"/>
  <c r="N336" i="1"/>
  <c r="K336" i="1"/>
  <c r="J336" i="1"/>
  <c r="H336" i="1"/>
  <c r="Q335" i="1"/>
  <c r="R335" i="1" s="1"/>
  <c r="O335" i="1"/>
  <c r="N335" i="1"/>
  <c r="K335" i="1"/>
  <c r="J335" i="1"/>
  <c r="H335" i="1"/>
  <c r="Q334" i="1"/>
  <c r="R334" i="1" s="1"/>
  <c r="O334" i="1"/>
  <c r="N334" i="1"/>
  <c r="K334" i="1"/>
  <c r="J334" i="1"/>
  <c r="H334" i="1"/>
  <c r="Q333" i="1"/>
  <c r="R333" i="1" s="1"/>
  <c r="O333" i="1"/>
  <c r="N333" i="1"/>
  <c r="K333" i="1"/>
  <c r="J333" i="1"/>
  <c r="H333" i="1"/>
  <c r="Q332" i="1"/>
  <c r="R332" i="1" s="1"/>
  <c r="O332" i="1"/>
  <c r="N332" i="1"/>
  <c r="K332" i="1"/>
  <c r="J332" i="1"/>
  <c r="H332" i="1"/>
  <c r="Q331" i="1"/>
  <c r="R331" i="1" s="1"/>
  <c r="O331" i="1"/>
  <c r="N331" i="1"/>
  <c r="K331" i="1"/>
  <c r="J331" i="1"/>
  <c r="H331" i="1"/>
  <c r="Q330" i="1"/>
  <c r="R330" i="1" s="1"/>
  <c r="O330" i="1"/>
  <c r="N330" i="1"/>
  <c r="K330" i="1"/>
  <c r="J330" i="1"/>
  <c r="H330" i="1"/>
  <c r="Q329" i="1"/>
  <c r="R329" i="1" s="1"/>
  <c r="O329" i="1"/>
  <c r="N329" i="1"/>
  <c r="K329" i="1"/>
  <c r="J329" i="1"/>
  <c r="H329" i="1"/>
  <c r="Q328" i="1"/>
  <c r="R328" i="1" s="1"/>
  <c r="O328" i="1"/>
  <c r="N328" i="1"/>
  <c r="K328" i="1"/>
  <c r="J328" i="1"/>
  <c r="H328" i="1"/>
  <c r="Q327" i="1"/>
  <c r="R327" i="1" s="1"/>
  <c r="O327" i="1"/>
  <c r="N327" i="1"/>
  <c r="K327" i="1"/>
  <c r="J327" i="1"/>
  <c r="H327" i="1"/>
  <c r="Q326" i="1"/>
  <c r="R326" i="1" s="1"/>
  <c r="O326" i="1"/>
  <c r="N326" i="1"/>
  <c r="K326" i="1"/>
  <c r="J326" i="1"/>
  <c r="H326" i="1"/>
  <c r="Q325" i="1"/>
  <c r="R325" i="1" s="1"/>
  <c r="O325" i="1"/>
  <c r="N325" i="1"/>
  <c r="K325" i="1"/>
  <c r="J325" i="1"/>
  <c r="H325" i="1"/>
  <c r="Q324" i="1"/>
  <c r="R324" i="1" s="1"/>
  <c r="O324" i="1"/>
  <c r="N324" i="1"/>
  <c r="K324" i="1"/>
  <c r="J324" i="1"/>
  <c r="H324" i="1"/>
  <c r="Q323" i="1"/>
  <c r="R323" i="1" s="1"/>
  <c r="O323" i="1"/>
  <c r="N323" i="1"/>
  <c r="K323" i="1"/>
  <c r="J323" i="1"/>
  <c r="H323" i="1"/>
  <c r="Q322" i="1"/>
  <c r="R322" i="1" s="1"/>
  <c r="O322" i="1"/>
  <c r="N322" i="1"/>
  <c r="K322" i="1"/>
  <c r="J322" i="1"/>
  <c r="H322" i="1"/>
  <c r="Q321" i="1"/>
  <c r="R321" i="1" s="1"/>
  <c r="O321" i="1"/>
  <c r="N321" i="1"/>
  <c r="K321" i="1"/>
  <c r="J321" i="1"/>
  <c r="H321" i="1"/>
  <c r="Q320" i="1"/>
  <c r="R320" i="1" s="1"/>
  <c r="O320" i="1"/>
  <c r="N320" i="1"/>
  <c r="K320" i="1"/>
  <c r="J320" i="1"/>
  <c r="H320" i="1"/>
  <c r="Q319" i="1"/>
  <c r="R319" i="1" s="1"/>
  <c r="O319" i="1"/>
  <c r="N319" i="1"/>
  <c r="K319" i="1"/>
  <c r="J319" i="1"/>
  <c r="H319" i="1"/>
  <c r="Q318" i="1"/>
  <c r="R318" i="1" s="1"/>
  <c r="O318" i="1"/>
  <c r="N318" i="1"/>
  <c r="K318" i="1"/>
  <c r="J318" i="1"/>
  <c r="H318" i="1"/>
  <c r="Q317" i="1"/>
  <c r="R317" i="1" s="1"/>
  <c r="O317" i="1"/>
  <c r="N317" i="1"/>
  <c r="K317" i="1"/>
  <c r="J317" i="1"/>
  <c r="H317" i="1"/>
  <c r="Q316" i="1"/>
  <c r="R316" i="1" s="1"/>
  <c r="O316" i="1"/>
  <c r="N316" i="1"/>
  <c r="K316" i="1"/>
  <c r="J316" i="1"/>
  <c r="H316" i="1"/>
  <c r="Q315" i="1"/>
  <c r="R315" i="1" s="1"/>
  <c r="O315" i="1"/>
  <c r="N315" i="1"/>
  <c r="K315" i="1"/>
  <c r="J315" i="1"/>
  <c r="H315" i="1"/>
  <c r="Q314" i="1"/>
  <c r="R314" i="1" s="1"/>
  <c r="O314" i="1"/>
  <c r="N314" i="1"/>
  <c r="K314" i="1"/>
  <c r="J314" i="1"/>
  <c r="H314" i="1"/>
  <c r="Q313" i="1"/>
  <c r="R313" i="1" s="1"/>
  <c r="O313" i="1"/>
  <c r="N313" i="1"/>
  <c r="K313" i="1"/>
  <c r="J313" i="1"/>
  <c r="H313" i="1"/>
  <c r="Q312" i="1"/>
  <c r="R312" i="1" s="1"/>
  <c r="O312" i="1"/>
  <c r="N312" i="1"/>
  <c r="K312" i="1"/>
  <c r="J312" i="1"/>
  <c r="H312" i="1"/>
  <c r="Q311" i="1"/>
  <c r="R311" i="1" s="1"/>
  <c r="O311" i="1"/>
  <c r="N311" i="1"/>
  <c r="K311" i="1"/>
  <c r="J311" i="1"/>
  <c r="H311" i="1"/>
  <c r="Q310" i="1"/>
  <c r="R310" i="1" s="1"/>
  <c r="O310" i="1"/>
  <c r="N310" i="1"/>
  <c r="K310" i="1"/>
  <c r="J310" i="1"/>
  <c r="H310" i="1"/>
  <c r="Q309" i="1"/>
  <c r="R309" i="1" s="1"/>
  <c r="O309" i="1"/>
  <c r="N309" i="1"/>
  <c r="K309" i="1"/>
  <c r="J309" i="1"/>
  <c r="H309" i="1"/>
  <c r="Q308" i="1"/>
  <c r="R308" i="1" s="1"/>
  <c r="O308" i="1"/>
  <c r="N308" i="1"/>
  <c r="K308" i="1"/>
  <c r="J308" i="1"/>
  <c r="H308" i="1"/>
  <c r="Q307" i="1"/>
  <c r="R307" i="1" s="1"/>
  <c r="O307" i="1"/>
  <c r="N307" i="1"/>
  <c r="K307" i="1"/>
  <c r="J307" i="1"/>
  <c r="H307" i="1"/>
  <c r="Q306" i="1"/>
  <c r="R306" i="1" s="1"/>
  <c r="O306" i="1"/>
  <c r="N306" i="1"/>
  <c r="K306" i="1"/>
  <c r="J306" i="1"/>
  <c r="H306" i="1"/>
  <c r="Q305" i="1"/>
  <c r="R305" i="1" s="1"/>
  <c r="O305" i="1"/>
  <c r="N305" i="1"/>
  <c r="K305" i="1"/>
  <c r="J305" i="1"/>
  <c r="H305" i="1"/>
  <c r="Q304" i="1"/>
  <c r="R304" i="1" s="1"/>
  <c r="O304" i="1"/>
  <c r="N304" i="1"/>
  <c r="K304" i="1"/>
  <c r="J304" i="1"/>
  <c r="H304" i="1"/>
  <c r="Q303" i="1"/>
  <c r="R303" i="1" s="1"/>
  <c r="O303" i="1"/>
  <c r="N303" i="1"/>
  <c r="K303" i="1"/>
  <c r="J303" i="1"/>
  <c r="H303" i="1"/>
  <c r="Q302" i="1"/>
  <c r="R302" i="1" s="1"/>
  <c r="O302" i="1"/>
  <c r="N302" i="1"/>
  <c r="K302" i="1"/>
  <c r="J302" i="1"/>
  <c r="H302" i="1"/>
  <c r="Q301" i="1"/>
  <c r="R301" i="1" s="1"/>
  <c r="O301" i="1"/>
  <c r="N301" i="1"/>
  <c r="K301" i="1"/>
  <c r="J301" i="1"/>
  <c r="H301" i="1"/>
  <c r="Q300" i="1"/>
  <c r="R300" i="1" s="1"/>
  <c r="O300" i="1"/>
  <c r="N300" i="1"/>
  <c r="K300" i="1"/>
  <c r="J300" i="1"/>
  <c r="H300" i="1"/>
  <c r="Q299" i="1"/>
  <c r="R299" i="1" s="1"/>
  <c r="O299" i="1"/>
  <c r="N299" i="1"/>
  <c r="K299" i="1"/>
  <c r="J299" i="1"/>
  <c r="H299" i="1"/>
  <c r="Q298" i="1"/>
  <c r="R298" i="1" s="1"/>
  <c r="O298" i="1"/>
  <c r="N298" i="1"/>
  <c r="K298" i="1"/>
  <c r="J298" i="1"/>
  <c r="H298" i="1"/>
  <c r="Q297" i="1"/>
  <c r="R297" i="1" s="1"/>
  <c r="O297" i="1"/>
  <c r="N297" i="1"/>
  <c r="K297" i="1"/>
  <c r="J297" i="1"/>
  <c r="H297" i="1"/>
  <c r="Q296" i="1"/>
  <c r="R296" i="1" s="1"/>
  <c r="O296" i="1"/>
  <c r="N296" i="1"/>
  <c r="K296" i="1"/>
  <c r="J296" i="1"/>
  <c r="H296" i="1"/>
  <c r="Q295" i="1"/>
  <c r="R295" i="1" s="1"/>
  <c r="O295" i="1"/>
  <c r="N295" i="1"/>
  <c r="K295" i="1"/>
  <c r="J295" i="1"/>
  <c r="H295" i="1"/>
  <c r="Q294" i="1"/>
  <c r="R294" i="1" s="1"/>
  <c r="O294" i="1"/>
  <c r="N294" i="1"/>
  <c r="K294" i="1"/>
  <c r="J294" i="1"/>
  <c r="H294" i="1"/>
  <c r="Q293" i="1"/>
  <c r="R293" i="1" s="1"/>
  <c r="O293" i="1"/>
  <c r="N293" i="1"/>
  <c r="K293" i="1"/>
  <c r="J293" i="1"/>
  <c r="H293" i="1"/>
  <c r="Q290" i="1"/>
  <c r="R290" i="1" s="1"/>
  <c r="O290" i="1"/>
  <c r="N290" i="1"/>
  <c r="K290" i="1"/>
  <c r="J290" i="1"/>
  <c r="H290" i="1"/>
  <c r="Q289" i="1"/>
  <c r="R289" i="1" s="1"/>
  <c r="O289" i="1"/>
  <c r="N289" i="1"/>
  <c r="K289" i="1"/>
  <c r="J289" i="1"/>
  <c r="H289" i="1"/>
  <c r="Q288" i="1"/>
  <c r="R288" i="1" s="1"/>
  <c r="O288" i="1"/>
  <c r="N288" i="1"/>
  <c r="K288" i="1"/>
  <c r="J288" i="1"/>
  <c r="H288" i="1"/>
  <c r="Q287" i="1"/>
  <c r="R287" i="1" s="1"/>
  <c r="O287" i="1"/>
  <c r="N287" i="1"/>
  <c r="K287" i="1"/>
  <c r="J287" i="1"/>
  <c r="H287" i="1"/>
  <c r="Q286" i="1"/>
  <c r="R286" i="1" s="1"/>
  <c r="O286" i="1"/>
  <c r="N286" i="1"/>
  <c r="K286" i="1"/>
  <c r="J286" i="1"/>
  <c r="H286" i="1"/>
  <c r="R285" i="1"/>
  <c r="Q285" i="1"/>
  <c r="O285" i="1"/>
  <c r="N285" i="1"/>
  <c r="K285" i="1"/>
  <c r="J285" i="1"/>
  <c r="H285" i="1"/>
  <c r="Q284" i="1"/>
  <c r="R284" i="1" s="1"/>
  <c r="O284" i="1"/>
  <c r="N284" i="1"/>
  <c r="K284" i="1"/>
  <c r="J284" i="1"/>
  <c r="H284" i="1"/>
  <c r="Q283" i="1"/>
  <c r="R283" i="1" s="1"/>
  <c r="O283" i="1"/>
  <c r="N283" i="1"/>
  <c r="K283" i="1"/>
  <c r="J283" i="1"/>
  <c r="H283" i="1"/>
  <c r="Q282" i="1"/>
  <c r="R282" i="1" s="1"/>
  <c r="O282" i="1"/>
  <c r="N282" i="1"/>
  <c r="K282" i="1"/>
  <c r="J282" i="1"/>
  <c r="H282" i="1"/>
  <c r="Q281" i="1"/>
  <c r="R281" i="1" s="1"/>
  <c r="O281" i="1"/>
  <c r="N281" i="1"/>
  <c r="K281" i="1"/>
  <c r="J281" i="1"/>
  <c r="H281" i="1"/>
  <c r="Q280" i="1"/>
  <c r="R280" i="1" s="1"/>
  <c r="O280" i="1"/>
  <c r="N280" i="1"/>
  <c r="K280" i="1"/>
  <c r="J280" i="1"/>
  <c r="H280" i="1"/>
  <c r="Q279" i="1"/>
  <c r="R279" i="1" s="1"/>
  <c r="O279" i="1"/>
  <c r="N279" i="1"/>
  <c r="K279" i="1"/>
  <c r="J279" i="1"/>
  <c r="H279" i="1"/>
  <c r="Q278" i="1"/>
  <c r="R278" i="1" s="1"/>
  <c r="O278" i="1"/>
  <c r="N278" i="1"/>
  <c r="K278" i="1"/>
  <c r="J278" i="1"/>
  <c r="H278" i="1"/>
  <c r="Q277" i="1"/>
  <c r="R277" i="1" s="1"/>
  <c r="O277" i="1"/>
  <c r="N277" i="1"/>
  <c r="K277" i="1"/>
  <c r="J277" i="1"/>
  <c r="H277" i="1"/>
  <c r="Q276" i="1"/>
  <c r="R276" i="1" s="1"/>
  <c r="O276" i="1"/>
  <c r="N276" i="1"/>
  <c r="K276" i="1"/>
  <c r="J276" i="1"/>
  <c r="H276" i="1"/>
  <c r="Q275" i="1"/>
  <c r="R275" i="1" s="1"/>
  <c r="O275" i="1"/>
  <c r="N275" i="1"/>
  <c r="K275" i="1"/>
  <c r="J275" i="1"/>
  <c r="H275" i="1"/>
  <c r="Q274" i="1"/>
  <c r="R274" i="1" s="1"/>
  <c r="O274" i="1"/>
  <c r="N274" i="1"/>
  <c r="K274" i="1"/>
  <c r="J274" i="1"/>
  <c r="H274" i="1"/>
  <c r="Q273" i="1"/>
  <c r="R273" i="1" s="1"/>
  <c r="O273" i="1"/>
  <c r="N273" i="1"/>
  <c r="K273" i="1"/>
  <c r="J273" i="1"/>
  <c r="H273" i="1"/>
  <c r="Q272" i="1"/>
  <c r="R272" i="1" s="1"/>
  <c r="O272" i="1"/>
  <c r="N272" i="1"/>
  <c r="K272" i="1"/>
  <c r="J272" i="1"/>
  <c r="H272" i="1"/>
  <c r="Q271" i="1"/>
  <c r="R271" i="1" s="1"/>
  <c r="O271" i="1"/>
  <c r="N271" i="1"/>
  <c r="K271" i="1"/>
  <c r="J271" i="1"/>
  <c r="H271" i="1"/>
  <c r="Q270" i="1"/>
  <c r="R270" i="1" s="1"/>
  <c r="O270" i="1"/>
  <c r="N270" i="1"/>
  <c r="K270" i="1"/>
  <c r="J270" i="1"/>
  <c r="H270" i="1"/>
  <c r="Q269" i="1"/>
  <c r="R269" i="1" s="1"/>
  <c r="O269" i="1"/>
  <c r="N269" i="1"/>
  <c r="K269" i="1"/>
  <c r="J269" i="1"/>
  <c r="H269" i="1"/>
  <c r="Q268" i="1"/>
  <c r="R268" i="1" s="1"/>
  <c r="O268" i="1"/>
  <c r="N268" i="1"/>
  <c r="K268" i="1"/>
  <c r="J268" i="1"/>
  <c r="H268" i="1"/>
  <c r="Q267" i="1"/>
  <c r="R267" i="1" s="1"/>
  <c r="O267" i="1"/>
  <c r="N267" i="1"/>
  <c r="K267" i="1"/>
  <c r="J267" i="1"/>
  <c r="H267" i="1"/>
  <c r="Q266" i="1"/>
  <c r="R266" i="1" s="1"/>
  <c r="O266" i="1"/>
  <c r="N266" i="1"/>
  <c r="K266" i="1"/>
  <c r="J266" i="1"/>
  <c r="H266" i="1"/>
  <c r="Q265" i="1"/>
  <c r="R265" i="1" s="1"/>
  <c r="O265" i="1"/>
  <c r="N265" i="1"/>
  <c r="K265" i="1"/>
  <c r="J265" i="1"/>
  <c r="H265" i="1"/>
  <c r="Q264" i="1"/>
  <c r="R264" i="1" s="1"/>
  <c r="O264" i="1"/>
  <c r="N264" i="1"/>
  <c r="K264" i="1"/>
  <c r="J264" i="1"/>
  <c r="H264" i="1"/>
  <c r="Q263" i="1"/>
  <c r="R263" i="1" s="1"/>
  <c r="O263" i="1"/>
  <c r="N263" i="1"/>
  <c r="K263" i="1"/>
  <c r="J263" i="1"/>
  <c r="H263" i="1"/>
  <c r="Q262" i="1"/>
  <c r="R262" i="1" s="1"/>
  <c r="O262" i="1"/>
  <c r="N262" i="1"/>
  <c r="K262" i="1"/>
  <c r="J262" i="1"/>
  <c r="H262" i="1"/>
  <c r="Q261" i="1"/>
  <c r="R261" i="1" s="1"/>
  <c r="O261" i="1"/>
  <c r="N261" i="1"/>
  <c r="K261" i="1"/>
  <c r="J261" i="1"/>
  <c r="H261" i="1"/>
  <c r="K233" i="1"/>
  <c r="K181" i="1"/>
  <c r="H89" i="1"/>
  <c r="Q260" i="1"/>
  <c r="R260" i="1" s="1"/>
  <c r="O260" i="1"/>
  <c r="N260" i="1"/>
  <c r="K260" i="1"/>
  <c r="J260" i="1"/>
  <c r="H260" i="1"/>
  <c r="Q259" i="1"/>
  <c r="R259" i="1" s="1"/>
  <c r="O259" i="1"/>
  <c r="N259" i="1"/>
  <c r="K259" i="1"/>
  <c r="J259" i="1"/>
  <c r="H259" i="1"/>
  <c r="Q258" i="1"/>
  <c r="R258" i="1" s="1"/>
  <c r="O258" i="1"/>
  <c r="N258" i="1"/>
  <c r="K258" i="1"/>
  <c r="J258" i="1"/>
  <c r="H258" i="1"/>
  <c r="Q257" i="1"/>
  <c r="R257" i="1" s="1"/>
  <c r="O257" i="1"/>
  <c r="N257" i="1"/>
  <c r="K257" i="1"/>
  <c r="J257" i="1"/>
  <c r="H257" i="1"/>
  <c r="Q256" i="1"/>
  <c r="R256" i="1" s="1"/>
  <c r="O256" i="1"/>
  <c r="N256" i="1"/>
  <c r="K256" i="1"/>
  <c r="J256" i="1"/>
  <c r="H256" i="1"/>
  <c r="Q255" i="1"/>
  <c r="R255" i="1" s="1"/>
  <c r="O255" i="1"/>
  <c r="N255" i="1"/>
  <c r="K255" i="1"/>
  <c r="J255" i="1"/>
  <c r="H255" i="1"/>
  <c r="Q254" i="1"/>
  <c r="R254" i="1" s="1"/>
  <c r="O254" i="1"/>
  <c r="N254" i="1"/>
  <c r="K254" i="1"/>
  <c r="J254" i="1"/>
  <c r="H254" i="1"/>
  <c r="Q253" i="1"/>
  <c r="R253" i="1" s="1"/>
  <c r="O253" i="1"/>
  <c r="N253" i="1"/>
  <c r="K253" i="1"/>
  <c r="J253" i="1"/>
  <c r="H253" i="1"/>
  <c r="Q252" i="1"/>
  <c r="R252" i="1" s="1"/>
  <c r="O252" i="1"/>
  <c r="N252" i="1"/>
  <c r="K252" i="1"/>
  <c r="J252" i="1"/>
  <c r="H252" i="1"/>
  <c r="Q251" i="1"/>
  <c r="R251" i="1" s="1"/>
  <c r="O251" i="1"/>
  <c r="N251" i="1"/>
  <c r="K251" i="1"/>
  <c r="J251" i="1"/>
  <c r="H251" i="1"/>
  <c r="Q250" i="1"/>
  <c r="R250" i="1" s="1"/>
  <c r="O250" i="1"/>
  <c r="N250" i="1"/>
  <c r="K250" i="1"/>
  <c r="J250" i="1"/>
  <c r="H250" i="1"/>
  <c r="Q249" i="1"/>
  <c r="R249" i="1" s="1"/>
  <c r="O249" i="1"/>
  <c r="N249" i="1"/>
  <c r="K249" i="1"/>
  <c r="J249" i="1"/>
  <c r="H249" i="1"/>
  <c r="Q248" i="1"/>
  <c r="R248" i="1" s="1"/>
  <c r="O248" i="1"/>
  <c r="N248" i="1"/>
  <c r="K248" i="1"/>
  <c r="J248" i="1"/>
  <c r="H248" i="1"/>
  <c r="Q247" i="1"/>
  <c r="R247" i="1" s="1"/>
  <c r="O247" i="1"/>
  <c r="N247" i="1"/>
  <c r="K247" i="1"/>
  <c r="J247" i="1"/>
  <c r="H247" i="1"/>
  <c r="Q246" i="1"/>
  <c r="R246" i="1" s="1"/>
  <c r="O246" i="1"/>
  <c r="N246" i="1"/>
  <c r="K246" i="1"/>
  <c r="J246" i="1"/>
  <c r="H246" i="1"/>
  <c r="Q245" i="1"/>
  <c r="R245" i="1" s="1"/>
  <c r="O245" i="1"/>
  <c r="N245" i="1"/>
  <c r="K245" i="1"/>
  <c r="J245" i="1"/>
  <c r="H245" i="1"/>
  <c r="R244" i="1"/>
  <c r="Q244" i="1"/>
  <c r="O244" i="1"/>
  <c r="N244" i="1"/>
  <c r="K244" i="1"/>
  <c r="J244" i="1"/>
  <c r="H244" i="1"/>
  <c r="Q243" i="1"/>
  <c r="R243" i="1" s="1"/>
  <c r="O243" i="1"/>
  <c r="N243" i="1"/>
  <c r="K243" i="1"/>
  <c r="J243" i="1"/>
  <c r="H243" i="1"/>
  <c r="Q242" i="1"/>
  <c r="R242" i="1" s="1"/>
  <c r="O242" i="1"/>
  <c r="N242" i="1"/>
  <c r="K242" i="1"/>
  <c r="J242" i="1"/>
  <c r="H242" i="1"/>
  <c r="Q241" i="1"/>
  <c r="R241" i="1" s="1"/>
  <c r="O241" i="1"/>
  <c r="N241" i="1"/>
  <c r="K241" i="1"/>
  <c r="J241" i="1"/>
  <c r="H241" i="1"/>
  <c r="Q240" i="1"/>
  <c r="R240" i="1" s="1"/>
  <c r="O240" i="1"/>
  <c r="N240" i="1"/>
  <c r="K240" i="1"/>
  <c r="J240" i="1"/>
  <c r="H240" i="1"/>
  <c r="Q239" i="1"/>
  <c r="R239" i="1" s="1"/>
  <c r="O239" i="1"/>
  <c r="N239" i="1"/>
  <c r="K239" i="1"/>
  <c r="J239" i="1"/>
  <c r="H239" i="1"/>
  <c r="Q238" i="1"/>
  <c r="R238" i="1" s="1"/>
  <c r="O238" i="1"/>
  <c r="N238" i="1"/>
  <c r="K238" i="1"/>
  <c r="J238" i="1"/>
  <c r="H238" i="1"/>
  <c r="Q237" i="1"/>
  <c r="R237" i="1" s="1"/>
  <c r="O237" i="1"/>
  <c r="N237" i="1"/>
  <c r="K237" i="1"/>
  <c r="J237" i="1"/>
  <c r="H237" i="1"/>
  <c r="Q236" i="1"/>
  <c r="R236" i="1" s="1"/>
  <c r="O236" i="1"/>
  <c r="N236" i="1"/>
  <c r="K236" i="1"/>
  <c r="J236" i="1"/>
  <c r="H236" i="1"/>
  <c r="Q235" i="1"/>
  <c r="R235" i="1" s="1"/>
  <c r="O235" i="1"/>
  <c r="N235" i="1"/>
  <c r="K235" i="1"/>
  <c r="J235" i="1"/>
  <c r="H235" i="1"/>
  <c r="H291" i="1" s="1"/>
  <c r="Q232" i="1"/>
  <c r="R232" i="1" s="1"/>
  <c r="O232" i="1"/>
  <c r="N232" i="1"/>
  <c r="K232" i="1"/>
  <c r="J232" i="1"/>
  <c r="H232" i="1"/>
  <c r="Q231" i="1"/>
  <c r="R231" i="1" s="1"/>
  <c r="O231" i="1"/>
  <c r="N231" i="1"/>
  <c r="K231" i="1"/>
  <c r="J231" i="1"/>
  <c r="H231" i="1"/>
  <c r="Q230" i="1"/>
  <c r="R230" i="1" s="1"/>
  <c r="O230" i="1"/>
  <c r="N230" i="1"/>
  <c r="K230" i="1"/>
  <c r="J230" i="1"/>
  <c r="H230" i="1"/>
  <c r="Q229" i="1"/>
  <c r="R229" i="1" s="1"/>
  <c r="O229" i="1"/>
  <c r="N229" i="1"/>
  <c r="K229" i="1"/>
  <c r="J229" i="1"/>
  <c r="H229" i="1"/>
  <c r="Q228" i="1"/>
  <c r="R228" i="1" s="1"/>
  <c r="O228" i="1"/>
  <c r="N228" i="1"/>
  <c r="K228" i="1"/>
  <c r="J228" i="1"/>
  <c r="H228" i="1"/>
  <c r="Q227" i="1"/>
  <c r="R227" i="1" s="1"/>
  <c r="O227" i="1"/>
  <c r="N227" i="1"/>
  <c r="K227" i="1"/>
  <c r="J227" i="1"/>
  <c r="H227" i="1"/>
  <c r="Q226" i="1"/>
  <c r="R226" i="1" s="1"/>
  <c r="O226" i="1"/>
  <c r="N226" i="1"/>
  <c r="K226" i="1"/>
  <c r="J226" i="1"/>
  <c r="H226" i="1"/>
  <c r="Q225" i="1"/>
  <c r="R225" i="1" s="1"/>
  <c r="O225" i="1"/>
  <c r="N225" i="1"/>
  <c r="K225" i="1"/>
  <c r="J225" i="1"/>
  <c r="H225" i="1"/>
  <c r="Q224" i="1"/>
  <c r="R224" i="1" s="1"/>
  <c r="O224" i="1"/>
  <c r="N224" i="1"/>
  <c r="K224" i="1"/>
  <c r="J224" i="1"/>
  <c r="H224" i="1"/>
  <c r="Q223" i="1"/>
  <c r="R223" i="1" s="1"/>
  <c r="O223" i="1"/>
  <c r="N223" i="1"/>
  <c r="K223" i="1"/>
  <c r="J223" i="1"/>
  <c r="H223" i="1"/>
  <c r="Q222" i="1"/>
  <c r="R222" i="1" s="1"/>
  <c r="O222" i="1"/>
  <c r="N222" i="1"/>
  <c r="K222" i="1"/>
  <c r="J222" i="1"/>
  <c r="H222" i="1"/>
  <c r="Q221" i="1"/>
  <c r="R221" i="1" s="1"/>
  <c r="O221" i="1"/>
  <c r="N221" i="1"/>
  <c r="K221" i="1"/>
  <c r="J221" i="1"/>
  <c r="H221" i="1"/>
  <c r="Q220" i="1"/>
  <c r="R220" i="1" s="1"/>
  <c r="O220" i="1"/>
  <c r="N220" i="1"/>
  <c r="K220" i="1"/>
  <c r="J220" i="1"/>
  <c r="H220" i="1"/>
  <c r="Q219" i="1"/>
  <c r="R219" i="1" s="1"/>
  <c r="O219" i="1"/>
  <c r="N219" i="1"/>
  <c r="K219" i="1"/>
  <c r="J219" i="1"/>
  <c r="H219" i="1"/>
  <c r="Q218" i="1"/>
  <c r="R218" i="1" s="1"/>
  <c r="O218" i="1"/>
  <c r="N218" i="1"/>
  <c r="K218" i="1"/>
  <c r="J218" i="1"/>
  <c r="H218" i="1"/>
  <c r="Q217" i="1"/>
  <c r="R217" i="1" s="1"/>
  <c r="O217" i="1"/>
  <c r="N217" i="1"/>
  <c r="K217" i="1"/>
  <c r="J217" i="1"/>
  <c r="H217" i="1"/>
  <c r="Q216" i="1"/>
  <c r="R216" i="1" s="1"/>
  <c r="O216" i="1"/>
  <c r="N216" i="1"/>
  <c r="K216" i="1"/>
  <c r="J216" i="1"/>
  <c r="H216" i="1"/>
  <c r="Q215" i="1"/>
  <c r="R215" i="1" s="1"/>
  <c r="O215" i="1"/>
  <c r="N215" i="1"/>
  <c r="K215" i="1"/>
  <c r="J215" i="1"/>
  <c r="H215" i="1"/>
  <c r="Q214" i="1"/>
  <c r="R214" i="1" s="1"/>
  <c r="O214" i="1"/>
  <c r="N214" i="1"/>
  <c r="K214" i="1"/>
  <c r="J214" i="1"/>
  <c r="H214" i="1"/>
  <c r="Q213" i="1"/>
  <c r="R213" i="1" s="1"/>
  <c r="O213" i="1"/>
  <c r="N213" i="1"/>
  <c r="K213" i="1"/>
  <c r="J213" i="1"/>
  <c r="H213" i="1"/>
  <c r="Q212" i="1"/>
  <c r="R212" i="1" s="1"/>
  <c r="O212" i="1"/>
  <c r="N212" i="1"/>
  <c r="K212" i="1"/>
  <c r="J212" i="1"/>
  <c r="H212" i="1"/>
  <c r="Q211" i="1"/>
  <c r="R211" i="1" s="1"/>
  <c r="O211" i="1"/>
  <c r="N211" i="1"/>
  <c r="K211" i="1"/>
  <c r="J211" i="1"/>
  <c r="H211" i="1"/>
  <c r="Q210" i="1"/>
  <c r="R210" i="1" s="1"/>
  <c r="O210" i="1"/>
  <c r="N210" i="1"/>
  <c r="K210" i="1"/>
  <c r="J210" i="1"/>
  <c r="H210" i="1"/>
  <c r="Q209" i="1"/>
  <c r="R209" i="1" s="1"/>
  <c r="O209" i="1"/>
  <c r="N209" i="1"/>
  <c r="K209" i="1"/>
  <c r="J209" i="1"/>
  <c r="H209" i="1"/>
  <c r="Q208" i="1"/>
  <c r="R208" i="1" s="1"/>
  <c r="O208" i="1"/>
  <c r="N208" i="1"/>
  <c r="K208" i="1"/>
  <c r="J208" i="1"/>
  <c r="H208" i="1"/>
  <c r="Q207" i="1"/>
  <c r="R207" i="1" s="1"/>
  <c r="O207" i="1"/>
  <c r="N207" i="1"/>
  <c r="K207" i="1"/>
  <c r="J207" i="1"/>
  <c r="H207" i="1"/>
  <c r="Q206" i="1"/>
  <c r="R206" i="1" s="1"/>
  <c r="O206" i="1"/>
  <c r="N206" i="1"/>
  <c r="K206" i="1"/>
  <c r="J206" i="1"/>
  <c r="H206" i="1"/>
  <c r="Q205" i="1"/>
  <c r="R205" i="1" s="1"/>
  <c r="O205" i="1"/>
  <c r="N205" i="1"/>
  <c r="K205" i="1"/>
  <c r="J205" i="1"/>
  <c r="H205" i="1"/>
  <c r="Q204" i="1"/>
  <c r="R204" i="1" s="1"/>
  <c r="O204" i="1"/>
  <c r="N204" i="1"/>
  <c r="K204" i="1"/>
  <c r="J204" i="1"/>
  <c r="H204" i="1"/>
  <c r="R203" i="1"/>
  <c r="Q203" i="1"/>
  <c r="O203" i="1"/>
  <c r="N203" i="1"/>
  <c r="K203" i="1"/>
  <c r="J203" i="1"/>
  <c r="H203" i="1"/>
  <c r="Q202" i="1"/>
  <c r="R202" i="1" s="1"/>
  <c r="O202" i="1"/>
  <c r="N202" i="1"/>
  <c r="K202" i="1"/>
  <c r="J202" i="1"/>
  <c r="H202" i="1"/>
  <c r="Q201" i="1"/>
  <c r="R201" i="1" s="1"/>
  <c r="O201" i="1"/>
  <c r="N201" i="1"/>
  <c r="K201" i="1"/>
  <c r="J201" i="1"/>
  <c r="H201" i="1"/>
  <c r="Q200" i="1"/>
  <c r="R200" i="1" s="1"/>
  <c r="O200" i="1"/>
  <c r="N200" i="1"/>
  <c r="K200" i="1"/>
  <c r="J200" i="1"/>
  <c r="H200" i="1"/>
  <c r="Q199" i="1"/>
  <c r="R199" i="1" s="1"/>
  <c r="O199" i="1"/>
  <c r="N199" i="1"/>
  <c r="K199" i="1"/>
  <c r="J199" i="1"/>
  <c r="H199" i="1"/>
  <c r="Q198" i="1"/>
  <c r="R198" i="1" s="1"/>
  <c r="O198" i="1"/>
  <c r="N198" i="1"/>
  <c r="K198" i="1"/>
  <c r="J198" i="1"/>
  <c r="H198" i="1"/>
  <c r="Q197" i="1"/>
  <c r="R197" i="1" s="1"/>
  <c r="O197" i="1"/>
  <c r="N197" i="1"/>
  <c r="K197" i="1"/>
  <c r="J197" i="1"/>
  <c r="H197" i="1"/>
  <c r="Q196" i="1"/>
  <c r="R196" i="1" s="1"/>
  <c r="O196" i="1"/>
  <c r="N196" i="1"/>
  <c r="K196" i="1"/>
  <c r="J196" i="1"/>
  <c r="H196" i="1"/>
  <c r="Q195" i="1"/>
  <c r="R195" i="1" s="1"/>
  <c r="O195" i="1"/>
  <c r="N195" i="1"/>
  <c r="K195" i="1"/>
  <c r="J195" i="1"/>
  <c r="H195" i="1"/>
  <c r="Q194" i="1"/>
  <c r="R194" i="1" s="1"/>
  <c r="O194" i="1"/>
  <c r="N194" i="1"/>
  <c r="K194" i="1"/>
  <c r="J194" i="1"/>
  <c r="H194" i="1"/>
  <c r="Q193" i="1"/>
  <c r="R193" i="1" s="1"/>
  <c r="O193" i="1"/>
  <c r="N193" i="1"/>
  <c r="K193" i="1"/>
  <c r="J193" i="1"/>
  <c r="H193" i="1"/>
  <c r="Q192" i="1"/>
  <c r="R192" i="1" s="1"/>
  <c r="O192" i="1"/>
  <c r="N192" i="1"/>
  <c r="K192" i="1"/>
  <c r="J192" i="1"/>
  <c r="H192" i="1"/>
  <c r="Q191" i="1"/>
  <c r="R191" i="1" s="1"/>
  <c r="O191" i="1"/>
  <c r="N191" i="1"/>
  <c r="K191" i="1"/>
  <c r="J191" i="1"/>
  <c r="H191" i="1"/>
  <c r="Q190" i="1"/>
  <c r="R190" i="1" s="1"/>
  <c r="O190" i="1"/>
  <c r="N190" i="1"/>
  <c r="K190" i="1"/>
  <c r="J190" i="1"/>
  <c r="H190" i="1"/>
  <c r="Q189" i="1"/>
  <c r="R189" i="1" s="1"/>
  <c r="O189" i="1"/>
  <c r="N189" i="1"/>
  <c r="K189" i="1"/>
  <c r="J189" i="1"/>
  <c r="H189" i="1"/>
  <c r="Q188" i="1"/>
  <c r="R188" i="1" s="1"/>
  <c r="O188" i="1"/>
  <c r="N188" i="1"/>
  <c r="K188" i="1"/>
  <c r="J188" i="1"/>
  <c r="H188" i="1"/>
  <c r="Q187" i="1"/>
  <c r="R187" i="1" s="1"/>
  <c r="O187" i="1"/>
  <c r="N187" i="1"/>
  <c r="K187" i="1"/>
  <c r="J187" i="1"/>
  <c r="H187" i="1"/>
  <c r="Q186" i="1"/>
  <c r="R186" i="1" s="1"/>
  <c r="O186" i="1"/>
  <c r="N186" i="1"/>
  <c r="K186" i="1"/>
  <c r="J186" i="1"/>
  <c r="H186" i="1"/>
  <c r="Q185" i="1"/>
  <c r="R185" i="1" s="1"/>
  <c r="O185" i="1"/>
  <c r="N185" i="1"/>
  <c r="K185" i="1"/>
  <c r="J185" i="1"/>
  <c r="H185" i="1"/>
  <c r="Q184" i="1"/>
  <c r="R184" i="1" s="1"/>
  <c r="O184" i="1"/>
  <c r="N184" i="1"/>
  <c r="K184" i="1"/>
  <c r="J184" i="1"/>
  <c r="H184" i="1"/>
  <c r="Q183" i="1"/>
  <c r="R183" i="1" s="1"/>
  <c r="O183" i="1"/>
  <c r="N183" i="1"/>
  <c r="K183" i="1"/>
  <c r="J183" i="1"/>
  <c r="H183" i="1"/>
  <c r="H233" i="1" s="1"/>
  <c r="Q180" i="1"/>
  <c r="R180" i="1" s="1"/>
  <c r="N180" i="1"/>
  <c r="K180" i="1"/>
  <c r="J180" i="1"/>
  <c r="Q179" i="1"/>
  <c r="R179" i="1" s="1"/>
  <c r="N179" i="1"/>
  <c r="K179" i="1"/>
  <c r="J179" i="1"/>
  <c r="Q178" i="1"/>
  <c r="R178" i="1" s="1"/>
  <c r="N178" i="1"/>
  <c r="K178" i="1"/>
  <c r="J178" i="1"/>
  <c r="Q177" i="1"/>
  <c r="R177" i="1" s="1"/>
  <c r="N177" i="1"/>
  <c r="K177" i="1"/>
  <c r="J177" i="1"/>
  <c r="Q176" i="1"/>
  <c r="R176" i="1" s="1"/>
  <c r="N176" i="1"/>
  <c r="K176" i="1"/>
  <c r="J176" i="1"/>
  <c r="Q175" i="1"/>
  <c r="R175" i="1" s="1"/>
  <c r="N175" i="1"/>
  <c r="K175" i="1"/>
  <c r="J175" i="1"/>
  <c r="Q174" i="1"/>
  <c r="R174" i="1" s="1"/>
  <c r="N174" i="1"/>
  <c r="K174" i="1"/>
  <c r="J174" i="1"/>
  <c r="Q173" i="1"/>
  <c r="R173" i="1" s="1"/>
  <c r="N173" i="1"/>
  <c r="K173" i="1"/>
  <c r="J173" i="1"/>
  <c r="Q172" i="1"/>
  <c r="R172" i="1" s="1"/>
  <c r="N172" i="1"/>
  <c r="K172" i="1"/>
  <c r="J172" i="1"/>
  <c r="Q171" i="1"/>
  <c r="R171" i="1" s="1"/>
  <c r="N171" i="1"/>
  <c r="K171" i="1"/>
  <c r="J171" i="1"/>
  <c r="Q170" i="1"/>
  <c r="R170" i="1" s="1"/>
  <c r="N170" i="1"/>
  <c r="K170" i="1"/>
  <c r="J170" i="1"/>
  <c r="Q169" i="1"/>
  <c r="R169" i="1" s="1"/>
  <c r="N169" i="1"/>
  <c r="K169" i="1"/>
  <c r="J169" i="1"/>
  <c r="Q168" i="1"/>
  <c r="R168" i="1" s="1"/>
  <c r="N168" i="1"/>
  <c r="K168" i="1"/>
  <c r="J168" i="1"/>
  <c r="Q167" i="1"/>
  <c r="R167" i="1" s="1"/>
  <c r="N167" i="1"/>
  <c r="K167" i="1"/>
  <c r="J167" i="1"/>
  <c r="Q166" i="1"/>
  <c r="R166" i="1" s="1"/>
  <c r="N166" i="1"/>
  <c r="K166" i="1"/>
  <c r="J166" i="1"/>
  <c r="Q165" i="1"/>
  <c r="R165" i="1" s="1"/>
  <c r="N165" i="1"/>
  <c r="K165" i="1"/>
  <c r="J165" i="1"/>
  <c r="R164" i="1"/>
  <c r="Q164" i="1"/>
  <c r="N164" i="1"/>
  <c r="K164" i="1"/>
  <c r="J164" i="1"/>
  <c r="Q163" i="1"/>
  <c r="R163" i="1" s="1"/>
  <c r="N163" i="1"/>
  <c r="K163" i="1"/>
  <c r="J163" i="1"/>
  <c r="Q162" i="1"/>
  <c r="R162" i="1" s="1"/>
  <c r="N162" i="1"/>
  <c r="K162" i="1"/>
  <c r="J162" i="1"/>
  <c r="Q161" i="1"/>
  <c r="R161" i="1" s="1"/>
  <c r="N161" i="1"/>
  <c r="K161" i="1"/>
  <c r="J161" i="1"/>
  <c r="Q160" i="1"/>
  <c r="R160" i="1" s="1"/>
  <c r="N160" i="1"/>
  <c r="K160" i="1"/>
  <c r="J160" i="1"/>
  <c r="Q159" i="1"/>
  <c r="R159" i="1" s="1"/>
  <c r="N159" i="1"/>
  <c r="K159" i="1"/>
  <c r="J159" i="1"/>
  <c r="Q158" i="1"/>
  <c r="R158" i="1" s="1"/>
  <c r="N158" i="1"/>
  <c r="K158" i="1"/>
  <c r="J158" i="1"/>
  <c r="Q157" i="1"/>
  <c r="R157" i="1" s="1"/>
  <c r="N157" i="1"/>
  <c r="K157" i="1"/>
  <c r="J157" i="1"/>
  <c r="Q156" i="1"/>
  <c r="R156" i="1" s="1"/>
  <c r="N156" i="1"/>
  <c r="K156" i="1"/>
  <c r="J156" i="1"/>
  <c r="Q155" i="1"/>
  <c r="R155" i="1" s="1"/>
  <c r="N155" i="1"/>
  <c r="K155" i="1"/>
  <c r="J155" i="1"/>
  <c r="Q154" i="1"/>
  <c r="R154" i="1" s="1"/>
  <c r="N154" i="1"/>
  <c r="K154" i="1"/>
  <c r="J154" i="1"/>
  <c r="Q153" i="1"/>
  <c r="R153" i="1" s="1"/>
  <c r="N153" i="1"/>
  <c r="K153" i="1"/>
  <c r="J153" i="1"/>
  <c r="Q152" i="1"/>
  <c r="R152" i="1" s="1"/>
  <c r="N152" i="1"/>
  <c r="K152" i="1"/>
  <c r="J152" i="1"/>
  <c r="Q151" i="1"/>
  <c r="R151" i="1" s="1"/>
  <c r="N151" i="1"/>
  <c r="K151" i="1"/>
  <c r="J151" i="1"/>
  <c r="Q150" i="1"/>
  <c r="R150" i="1" s="1"/>
  <c r="N150" i="1"/>
  <c r="K150" i="1"/>
  <c r="J150" i="1"/>
  <c r="Q149" i="1"/>
  <c r="R149" i="1" s="1"/>
  <c r="N149" i="1"/>
  <c r="K149" i="1"/>
  <c r="J149" i="1"/>
  <c r="R148" i="1"/>
  <c r="Q148" i="1"/>
  <c r="N148" i="1"/>
  <c r="K148" i="1"/>
  <c r="J148" i="1"/>
  <c r="Q147" i="1"/>
  <c r="R147" i="1" s="1"/>
  <c r="N147" i="1"/>
  <c r="K147" i="1"/>
  <c r="J147" i="1"/>
  <c r="Q146" i="1"/>
  <c r="R146" i="1" s="1"/>
  <c r="N146" i="1"/>
  <c r="K146" i="1"/>
  <c r="J146" i="1"/>
  <c r="Q145" i="1"/>
  <c r="R145" i="1" s="1"/>
  <c r="N145" i="1"/>
  <c r="K145" i="1"/>
  <c r="J145" i="1"/>
  <c r="Q144" i="1"/>
  <c r="R144" i="1" s="1"/>
  <c r="N144" i="1"/>
  <c r="K144" i="1"/>
  <c r="J144" i="1"/>
  <c r="Q143" i="1"/>
  <c r="R143" i="1" s="1"/>
  <c r="N143" i="1"/>
  <c r="K143" i="1"/>
  <c r="J143" i="1"/>
  <c r="Q142" i="1"/>
  <c r="R142" i="1" s="1"/>
  <c r="N142" i="1"/>
  <c r="K142" i="1"/>
  <c r="J142" i="1"/>
  <c r="Q141" i="1"/>
  <c r="R141" i="1" s="1"/>
  <c r="N141" i="1"/>
  <c r="K141" i="1"/>
  <c r="J141" i="1"/>
  <c r="Q140" i="1"/>
  <c r="R140" i="1" s="1"/>
  <c r="N140" i="1"/>
  <c r="K140" i="1"/>
  <c r="J140" i="1"/>
  <c r="Q139" i="1"/>
  <c r="R139" i="1" s="1"/>
  <c r="N139" i="1"/>
  <c r="K139" i="1"/>
  <c r="J139" i="1"/>
  <c r="Q138" i="1"/>
  <c r="R138" i="1" s="1"/>
  <c r="N138" i="1"/>
  <c r="K138" i="1"/>
  <c r="J138" i="1"/>
  <c r="Q137" i="1"/>
  <c r="R137" i="1" s="1"/>
  <c r="N137" i="1"/>
  <c r="K137" i="1"/>
  <c r="J137" i="1"/>
  <c r="Q136" i="1"/>
  <c r="R136" i="1" s="1"/>
  <c r="N136" i="1"/>
  <c r="K136" i="1"/>
  <c r="J136" i="1"/>
  <c r="Q135" i="1"/>
  <c r="R135" i="1" s="1"/>
  <c r="N135" i="1"/>
  <c r="K135" i="1"/>
  <c r="J135" i="1"/>
  <c r="Q134" i="1"/>
  <c r="R134" i="1" s="1"/>
  <c r="N134" i="1"/>
  <c r="K134" i="1"/>
  <c r="J134" i="1"/>
  <c r="Q133" i="1"/>
  <c r="R133" i="1" s="1"/>
  <c r="N133" i="1"/>
  <c r="K133" i="1"/>
  <c r="J133" i="1"/>
  <c r="R132" i="1"/>
  <c r="Q132" i="1"/>
  <c r="N132" i="1"/>
  <c r="K132" i="1"/>
  <c r="J132" i="1"/>
  <c r="Q131" i="1"/>
  <c r="R131" i="1" s="1"/>
  <c r="N131" i="1"/>
  <c r="K131" i="1"/>
  <c r="J131" i="1"/>
  <c r="K87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10" i="1"/>
  <c r="H87" i="1" s="1"/>
  <c r="Q130" i="1" l="1"/>
  <c r="R130" i="1" s="1"/>
  <c r="N130" i="1"/>
  <c r="K130" i="1"/>
  <c r="J130" i="1"/>
  <c r="Q129" i="1"/>
  <c r="R129" i="1" s="1"/>
  <c r="N129" i="1"/>
  <c r="K129" i="1"/>
  <c r="J129" i="1"/>
  <c r="Q128" i="1"/>
  <c r="R128" i="1" s="1"/>
  <c r="N128" i="1"/>
  <c r="K128" i="1"/>
  <c r="J128" i="1"/>
  <c r="Q127" i="1"/>
  <c r="R127" i="1" s="1"/>
  <c r="N127" i="1"/>
  <c r="K127" i="1"/>
  <c r="J127" i="1"/>
  <c r="Q126" i="1"/>
  <c r="R126" i="1" s="1"/>
  <c r="N126" i="1"/>
  <c r="K126" i="1"/>
  <c r="J126" i="1"/>
  <c r="Q125" i="1"/>
  <c r="R125" i="1" s="1"/>
  <c r="N125" i="1"/>
  <c r="K125" i="1"/>
  <c r="J125" i="1"/>
  <c r="Q124" i="1"/>
  <c r="R124" i="1" s="1"/>
  <c r="N124" i="1"/>
  <c r="K124" i="1"/>
  <c r="J124" i="1"/>
  <c r="Q123" i="1"/>
  <c r="R123" i="1" s="1"/>
  <c r="N123" i="1"/>
  <c r="K123" i="1"/>
  <c r="J123" i="1"/>
  <c r="Q122" i="1"/>
  <c r="R122" i="1" s="1"/>
  <c r="N122" i="1"/>
  <c r="K122" i="1"/>
  <c r="J122" i="1"/>
  <c r="Q121" i="1"/>
  <c r="R121" i="1" s="1"/>
  <c r="N121" i="1"/>
  <c r="K121" i="1"/>
  <c r="J121" i="1"/>
  <c r="Q120" i="1"/>
  <c r="R120" i="1" s="1"/>
  <c r="N120" i="1"/>
  <c r="K120" i="1"/>
  <c r="J120" i="1"/>
  <c r="Q119" i="1"/>
  <c r="R119" i="1" s="1"/>
  <c r="N119" i="1"/>
  <c r="K119" i="1"/>
  <c r="J119" i="1"/>
  <c r="Q118" i="1"/>
  <c r="R118" i="1" s="1"/>
  <c r="N118" i="1"/>
  <c r="K118" i="1"/>
  <c r="J118" i="1"/>
  <c r="Q117" i="1"/>
  <c r="R117" i="1" s="1"/>
  <c r="N117" i="1"/>
  <c r="K117" i="1"/>
  <c r="J117" i="1"/>
  <c r="Q116" i="1"/>
  <c r="R116" i="1" s="1"/>
  <c r="N116" i="1"/>
  <c r="K116" i="1"/>
  <c r="J116" i="1"/>
  <c r="Q115" i="1"/>
  <c r="R115" i="1" s="1"/>
  <c r="N115" i="1"/>
  <c r="K115" i="1"/>
  <c r="J115" i="1"/>
  <c r="Q114" i="1"/>
  <c r="R114" i="1" s="1"/>
  <c r="N114" i="1"/>
  <c r="K114" i="1"/>
  <c r="J114" i="1"/>
  <c r="Q113" i="1"/>
  <c r="R113" i="1" s="1"/>
  <c r="N113" i="1"/>
  <c r="K113" i="1"/>
  <c r="J113" i="1"/>
  <c r="Q112" i="1"/>
  <c r="R112" i="1" s="1"/>
  <c r="N112" i="1"/>
  <c r="K112" i="1"/>
  <c r="J112" i="1"/>
  <c r="Q111" i="1"/>
  <c r="R111" i="1" s="1"/>
  <c r="N111" i="1"/>
  <c r="K111" i="1"/>
  <c r="J111" i="1"/>
  <c r="Q110" i="1"/>
  <c r="R110" i="1" s="1"/>
  <c r="N110" i="1"/>
  <c r="K110" i="1"/>
  <c r="J110" i="1"/>
  <c r="Q109" i="1"/>
  <c r="R109" i="1" s="1"/>
  <c r="N109" i="1"/>
  <c r="K109" i="1"/>
  <c r="J109" i="1"/>
  <c r="Q108" i="1"/>
  <c r="R108" i="1" s="1"/>
  <c r="N108" i="1"/>
  <c r="K108" i="1"/>
  <c r="J108" i="1"/>
  <c r="Q107" i="1"/>
  <c r="R107" i="1" s="1"/>
  <c r="N107" i="1"/>
  <c r="K107" i="1"/>
  <c r="J107" i="1"/>
  <c r="Q106" i="1"/>
  <c r="R106" i="1" s="1"/>
  <c r="N106" i="1"/>
  <c r="K106" i="1"/>
  <c r="J106" i="1"/>
  <c r="Q105" i="1"/>
  <c r="R105" i="1" s="1"/>
  <c r="N105" i="1"/>
  <c r="K105" i="1"/>
  <c r="J105" i="1"/>
  <c r="Q104" i="1"/>
  <c r="R104" i="1" s="1"/>
  <c r="N104" i="1"/>
  <c r="K104" i="1"/>
  <c r="J104" i="1"/>
  <c r="Q103" i="1"/>
  <c r="R103" i="1" s="1"/>
  <c r="N103" i="1"/>
  <c r="K103" i="1"/>
  <c r="J103" i="1"/>
  <c r="Q102" i="1"/>
  <c r="R102" i="1" s="1"/>
  <c r="N102" i="1"/>
  <c r="K102" i="1"/>
  <c r="J102" i="1"/>
  <c r="Q101" i="1"/>
  <c r="R101" i="1" s="1"/>
  <c r="N101" i="1"/>
  <c r="K101" i="1"/>
  <c r="J101" i="1"/>
  <c r="Q100" i="1"/>
  <c r="R100" i="1" s="1"/>
  <c r="N100" i="1"/>
  <c r="K100" i="1"/>
  <c r="J100" i="1"/>
  <c r="Q99" i="1"/>
  <c r="R99" i="1" s="1"/>
  <c r="N99" i="1"/>
  <c r="K99" i="1"/>
  <c r="J99" i="1"/>
  <c r="Q98" i="1"/>
  <c r="R98" i="1" s="1"/>
  <c r="N98" i="1"/>
  <c r="K98" i="1"/>
  <c r="J98" i="1"/>
  <c r="Q97" i="1"/>
  <c r="R97" i="1" s="1"/>
  <c r="N97" i="1"/>
  <c r="K97" i="1"/>
  <c r="J97" i="1"/>
  <c r="Q96" i="1"/>
  <c r="R96" i="1" s="1"/>
  <c r="N96" i="1"/>
  <c r="K96" i="1"/>
  <c r="J96" i="1"/>
  <c r="Q95" i="1"/>
  <c r="R95" i="1" s="1"/>
  <c r="N95" i="1"/>
  <c r="K95" i="1"/>
  <c r="J95" i="1"/>
  <c r="Q94" i="1"/>
  <c r="R94" i="1" s="1"/>
  <c r="N94" i="1"/>
  <c r="K94" i="1"/>
  <c r="J94" i="1"/>
  <c r="Q93" i="1"/>
  <c r="R93" i="1" s="1"/>
  <c r="N93" i="1"/>
  <c r="K93" i="1"/>
  <c r="J93" i="1"/>
  <c r="Q92" i="1"/>
  <c r="R92" i="1" s="1"/>
  <c r="N92" i="1"/>
  <c r="K92" i="1"/>
  <c r="J92" i="1"/>
  <c r="Q91" i="1"/>
  <c r="R91" i="1" s="1"/>
  <c r="N91" i="1"/>
  <c r="K91" i="1"/>
  <c r="J91" i="1"/>
  <c r="Q90" i="1"/>
  <c r="R90" i="1" s="1"/>
  <c r="N90" i="1"/>
  <c r="K90" i="1"/>
  <c r="J90" i="1"/>
  <c r="Q89" i="1"/>
  <c r="R89" i="1" s="1"/>
  <c r="N89" i="1"/>
  <c r="K89" i="1"/>
  <c r="J89" i="1"/>
  <c r="Q86" i="1"/>
  <c r="R86" i="1" s="1"/>
  <c r="O86" i="1"/>
  <c r="K86" i="1"/>
  <c r="J86" i="1"/>
  <c r="Q85" i="1"/>
  <c r="R85" i="1" s="1"/>
  <c r="O85" i="1"/>
  <c r="K85" i="1"/>
  <c r="J85" i="1"/>
  <c r="Q84" i="1"/>
  <c r="R84" i="1" s="1"/>
  <c r="O84" i="1"/>
  <c r="K84" i="1"/>
  <c r="J84" i="1"/>
  <c r="Q83" i="1"/>
  <c r="R83" i="1" s="1"/>
  <c r="O83" i="1"/>
  <c r="K83" i="1"/>
  <c r="J83" i="1"/>
  <c r="Q82" i="1"/>
  <c r="R82" i="1" s="1"/>
  <c r="O82" i="1"/>
  <c r="K82" i="1"/>
  <c r="J82" i="1"/>
  <c r="Q81" i="1"/>
  <c r="R81" i="1" s="1"/>
  <c r="O81" i="1"/>
  <c r="K81" i="1"/>
  <c r="J81" i="1"/>
  <c r="Q80" i="1"/>
  <c r="R80" i="1" s="1"/>
  <c r="O80" i="1"/>
  <c r="K80" i="1"/>
  <c r="J80" i="1"/>
  <c r="Q79" i="1"/>
  <c r="R79" i="1" s="1"/>
  <c r="O79" i="1"/>
  <c r="K79" i="1"/>
  <c r="J79" i="1"/>
  <c r="Q78" i="1"/>
  <c r="R78" i="1" s="1"/>
  <c r="O78" i="1"/>
  <c r="K78" i="1"/>
  <c r="J78" i="1"/>
  <c r="Q77" i="1"/>
  <c r="R77" i="1" s="1"/>
  <c r="O77" i="1"/>
  <c r="K77" i="1"/>
  <c r="J77" i="1"/>
  <c r="Q76" i="1"/>
  <c r="R76" i="1" s="1"/>
  <c r="O76" i="1"/>
  <c r="K76" i="1"/>
  <c r="J76" i="1"/>
  <c r="Q75" i="1"/>
  <c r="R75" i="1" s="1"/>
  <c r="O75" i="1"/>
  <c r="K75" i="1"/>
  <c r="J75" i="1"/>
  <c r="Q74" i="1"/>
  <c r="R74" i="1" s="1"/>
  <c r="O74" i="1"/>
  <c r="K74" i="1"/>
  <c r="J74" i="1"/>
  <c r="Q73" i="1"/>
  <c r="R73" i="1" s="1"/>
  <c r="O73" i="1"/>
  <c r="K73" i="1"/>
  <c r="J73" i="1"/>
  <c r="Q72" i="1"/>
  <c r="R72" i="1" s="1"/>
  <c r="O72" i="1"/>
  <c r="K72" i="1"/>
  <c r="J72" i="1"/>
  <c r="Q71" i="1"/>
  <c r="R71" i="1" s="1"/>
  <c r="O71" i="1"/>
  <c r="K71" i="1"/>
  <c r="J71" i="1"/>
  <c r="Q70" i="1"/>
  <c r="R70" i="1" s="1"/>
  <c r="O70" i="1"/>
  <c r="K70" i="1"/>
  <c r="J70" i="1"/>
  <c r="Q69" i="1"/>
  <c r="R69" i="1" s="1"/>
  <c r="O69" i="1"/>
  <c r="K69" i="1"/>
  <c r="J69" i="1"/>
  <c r="Q68" i="1"/>
  <c r="R68" i="1" s="1"/>
  <c r="O68" i="1"/>
  <c r="K68" i="1"/>
  <c r="J68" i="1"/>
  <c r="Q67" i="1"/>
  <c r="R67" i="1" s="1"/>
  <c r="O67" i="1"/>
  <c r="K67" i="1"/>
  <c r="J67" i="1"/>
  <c r="Q66" i="1"/>
  <c r="R66" i="1" s="1"/>
  <c r="O66" i="1"/>
  <c r="K66" i="1"/>
  <c r="J66" i="1"/>
  <c r="Q65" i="1"/>
  <c r="R65" i="1" s="1"/>
  <c r="O65" i="1"/>
  <c r="K65" i="1"/>
  <c r="J65" i="1"/>
  <c r="Q64" i="1"/>
  <c r="R64" i="1" s="1"/>
  <c r="O64" i="1"/>
  <c r="K64" i="1"/>
  <c r="J64" i="1"/>
  <c r="Q63" i="1"/>
  <c r="R63" i="1" s="1"/>
  <c r="O63" i="1"/>
  <c r="K63" i="1"/>
  <c r="J63" i="1"/>
  <c r="Q62" i="1"/>
  <c r="R62" i="1" s="1"/>
  <c r="O62" i="1"/>
  <c r="K62" i="1"/>
  <c r="J62" i="1"/>
  <c r="Q61" i="1"/>
  <c r="R61" i="1" s="1"/>
  <c r="O61" i="1"/>
  <c r="K61" i="1"/>
  <c r="J61" i="1"/>
  <c r="Q60" i="1"/>
  <c r="R60" i="1" s="1"/>
  <c r="O60" i="1"/>
  <c r="K60" i="1"/>
  <c r="J60" i="1"/>
  <c r="Q59" i="1"/>
  <c r="R59" i="1" s="1"/>
  <c r="O59" i="1"/>
  <c r="K59" i="1"/>
  <c r="J59" i="1"/>
  <c r="Q58" i="1"/>
  <c r="R58" i="1" s="1"/>
  <c r="O58" i="1"/>
  <c r="K58" i="1"/>
  <c r="J58" i="1"/>
  <c r="Q57" i="1"/>
  <c r="R57" i="1" s="1"/>
  <c r="O57" i="1"/>
  <c r="K57" i="1"/>
  <c r="J57" i="1"/>
  <c r="Q56" i="1"/>
  <c r="R56" i="1" s="1"/>
  <c r="O56" i="1"/>
  <c r="K56" i="1"/>
  <c r="J56" i="1"/>
  <c r="Q55" i="1"/>
  <c r="R55" i="1" s="1"/>
  <c r="O55" i="1"/>
  <c r="K55" i="1"/>
  <c r="J55" i="1"/>
  <c r="Q54" i="1"/>
  <c r="R54" i="1" s="1"/>
  <c r="O54" i="1"/>
  <c r="K54" i="1"/>
  <c r="J54" i="1"/>
  <c r="Q53" i="1"/>
  <c r="R53" i="1" s="1"/>
  <c r="O53" i="1"/>
  <c r="K53" i="1"/>
  <c r="J53" i="1"/>
  <c r="Q52" i="1"/>
  <c r="R52" i="1" s="1"/>
  <c r="O52" i="1"/>
  <c r="K52" i="1"/>
  <c r="J52" i="1"/>
  <c r="Q51" i="1"/>
  <c r="R51" i="1" s="1"/>
  <c r="O51" i="1"/>
  <c r="K51" i="1"/>
  <c r="J51" i="1"/>
  <c r="Q50" i="1"/>
  <c r="R50" i="1" s="1"/>
  <c r="O50" i="1"/>
  <c r="K50" i="1"/>
  <c r="J50" i="1"/>
  <c r="Q49" i="1"/>
  <c r="R49" i="1" s="1"/>
  <c r="O49" i="1"/>
  <c r="K49" i="1"/>
  <c r="J49" i="1"/>
  <c r="Q48" i="1"/>
  <c r="R48" i="1" s="1"/>
  <c r="O48" i="1"/>
  <c r="K48" i="1"/>
  <c r="J48" i="1"/>
  <c r="Q47" i="1"/>
  <c r="R47" i="1" s="1"/>
  <c r="O47" i="1"/>
  <c r="K47" i="1"/>
  <c r="J47" i="1"/>
  <c r="Q46" i="1"/>
  <c r="R46" i="1" s="1"/>
  <c r="O46" i="1"/>
  <c r="K46" i="1"/>
  <c r="J46" i="1"/>
  <c r="Q45" i="1"/>
  <c r="R45" i="1" s="1"/>
  <c r="O45" i="1"/>
  <c r="K45" i="1"/>
  <c r="J45" i="1"/>
  <c r="Q44" i="1"/>
  <c r="R44" i="1" s="1"/>
  <c r="O44" i="1"/>
  <c r="K44" i="1"/>
  <c r="J44" i="1"/>
  <c r="Q43" i="1"/>
  <c r="R43" i="1" s="1"/>
  <c r="O43" i="1"/>
  <c r="K43" i="1"/>
  <c r="J43" i="1"/>
  <c r="Q42" i="1"/>
  <c r="R42" i="1" s="1"/>
  <c r="O42" i="1"/>
  <c r="K42" i="1"/>
  <c r="J42" i="1"/>
  <c r="Q41" i="1"/>
  <c r="R41" i="1" s="1"/>
  <c r="O41" i="1"/>
  <c r="K41" i="1"/>
  <c r="J41" i="1"/>
  <c r="Q40" i="1"/>
  <c r="R40" i="1" s="1"/>
  <c r="O40" i="1"/>
  <c r="K40" i="1"/>
  <c r="J40" i="1"/>
  <c r="Q39" i="1"/>
  <c r="R39" i="1" s="1"/>
  <c r="O39" i="1"/>
  <c r="K39" i="1"/>
  <c r="J39" i="1"/>
  <c r="R38" i="1"/>
  <c r="Q38" i="1"/>
  <c r="O38" i="1"/>
  <c r="K38" i="1"/>
  <c r="J38" i="1"/>
  <c r="Q37" i="1"/>
  <c r="R37" i="1" s="1"/>
  <c r="O37" i="1"/>
  <c r="K37" i="1"/>
  <c r="J37" i="1"/>
  <c r="Q36" i="1"/>
  <c r="R36" i="1" s="1"/>
  <c r="O36" i="1"/>
  <c r="K36" i="1"/>
  <c r="J36" i="1"/>
  <c r="Q35" i="1"/>
  <c r="R35" i="1" s="1"/>
  <c r="O35" i="1"/>
  <c r="K35" i="1"/>
  <c r="J35" i="1"/>
  <c r="Q34" i="1"/>
  <c r="R34" i="1" s="1"/>
  <c r="O34" i="1"/>
  <c r="K34" i="1"/>
  <c r="J34" i="1"/>
  <c r="Q33" i="1"/>
  <c r="R33" i="1" s="1"/>
  <c r="O33" i="1"/>
  <c r="K33" i="1"/>
  <c r="J33" i="1"/>
  <c r="Q32" i="1"/>
  <c r="R32" i="1" s="1"/>
  <c r="O32" i="1"/>
  <c r="K32" i="1"/>
  <c r="J32" i="1"/>
  <c r="Q31" i="1"/>
  <c r="R31" i="1" s="1"/>
  <c r="O31" i="1"/>
  <c r="K31" i="1"/>
  <c r="J31" i="1"/>
  <c r="Q30" i="1"/>
  <c r="R30" i="1" s="1"/>
  <c r="O30" i="1"/>
  <c r="K30" i="1"/>
  <c r="J30" i="1"/>
  <c r="Q29" i="1"/>
  <c r="R29" i="1" s="1"/>
  <c r="O29" i="1"/>
  <c r="K29" i="1"/>
  <c r="J29" i="1"/>
  <c r="Q28" i="1"/>
  <c r="R28" i="1" s="1"/>
  <c r="O28" i="1"/>
  <c r="K28" i="1"/>
  <c r="J28" i="1"/>
  <c r="Q27" i="1"/>
  <c r="R27" i="1" s="1"/>
  <c r="O27" i="1"/>
  <c r="K27" i="1"/>
  <c r="J27" i="1"/>
  <c r="Q25" i="1"/>
  <c r="R25" i="1" s="1"/>
  <c r="O25" i="1"/>
  <c r="K25" i="1"/>
  <c r="J25" i="1"/>
  <c r="Q26" i="1"/>
  <c r="R26" i="1" s="1"/>
  <c r="O26" i="1"/>
  <c r="K26" i="1"/>
  <c r="J26" i="1"/>
  <c r="Q24" i="1"/>
  <c r="R24" i="1" s="1"/>
  <c r="O24" i="1"/>
  <c r="K24" i="1"/>
  <c r="J24" i="1"/>
  <c r="Q23" i="1"/>
  <c r="R23" i="1" s="1"/>
  <c r="O23" i="1"/>
  <c r="K23" i="1"/>
  <c r="J23" i="1"/>
  <c r="Q22" i="1"/>
  <c r="R22" i="1" s="1"/>
  <c r="O22" i="1"/>
  <c r="K22" i="1"/>
  <c r="J22" i="1"/>
  <c r="Q21" i="1"/>
  <c r="R21" i="1" s="1"/>
  <c r="O21" i="1"/>
  <c r="K21" i="1"/>
  <c r="J21" i="1"/>
  <c r="Q20" i="1"/>
  <c r="R20" i="1" s="1"/>
  <c r="O20" i="1"/>
  <c r="K20" i="1"/>
  <c r="J20" i="1"/>
  <c r="Q19" i="1"/>
  <c r="R19" i="1" s="1"/>
  <c r="O19" i="1"/>
  <c r="K19" i="1"/>
  <c r="J19" i="1"/>
  <c r="Q18" i="1"/>
  <c r="R18" i="1" s="1"/>
  <c r="O18" i="1"/>
  <c r="K18" i="1"/>
  <c r="J18" i="1"/>
  <c r="Q14" i="1" l="1"/>
  <c r="R14" i="1" s="1"/>
  <c r="O14" i="1"/>
  <c r="K14" i="1"/>
  <c r="J14" i="1"/>
  <c r="Q13" i="1"/>
  <c r="R13" i="1" s="1"/>
  <c r="O13" i="1"/>
  <c r="K13" i="1"/>
  <c r="J13" i="1"/>
  <c r="Q12" i="1"/>
  <c r="R12" i="1" s="1"/>
  <c r="O12" i="1"/>
  <c r="K12" i="1"/>
  <c r="J12" i="1"/>
  <c r="Q11" i="1"/>
  <c r="R11" i="1" s="1"/>
  <c r="O11" i="1"/>
  <c r="K11" i="1"/>
  <c r="J11" i="1"/>
  <c r="Q10" i="1"/>
  <c r="R10" i="1" s="1"/>
  <c r="O10" i="1"/>
  <c r="K10" i="1"/>
  <c r="J10" i="1"/>
  <c r="H341" i="1"/>
  <c r="H342" i="1" s="1"/>
  <c r="J15" i="1" l="1"/>
  <c r="J16" i="1"/>
  <c r="J17" i="1"/>
  <c r="J341" i="1"/>
  <c r="O15" i="1"/>
  <c r="O16" i="1"/>
  <c r="O17" i="1"/>
  <c r="O341" i="1"/>
  <c r="O342" i="1"/>
  <c r="Q15" i="1"/>
  <c r="R15" i="1" s="1"/>
  <c r="Q16" i="1"/>
  <c r="R16" i="1" s="1"/>
  <c r="Q17" i="1"/>
  <c r="R17" i="1" s="1"/>
  <c r="Q341" i="1"/>
  <c r="R341" i="1" s="1"/>
  <c r="Q342" i="1"/>
  <c r="R342" i="1" s="1"/>
  <c r="N341" i="1"/>
  <c r="N342" i="1"/>
  <c r="K15" i="1"/>
  <c r="K16" i="1"/>
  <c r="K17" i="1"/>
  <c r="K341" i="1"/>
  <c r="K342" i="1"/>
  <c r="R343" i="1" l="1"/>
  <c r="R344" i="1" l="1"/>
  <c r="R345" i="1" s="1"/>
  <c r="O89" i="1" l="1"/>
  <c r="O180" i="1"/>
  <c r="O165" i="1"/>
  <c r="O178" i="1"/>
  <c r="O111" i="1"/>
  <c r="O141" i="1"/>
  <c r="O170" i="1"/>
  <c r="O128" i="1"/>
  <c r="O159" i="1"/>
  <c r="O137" i="1"/>
  <c r="O131" i="1"/>
  <c r="O171" i="1"/>
  <c r="O102" i="1"/>
  <c r="O108" i="1"/>
  <c r="H170" i="1"/>
  <c r="O115" i="1"/>
  <c r="O107" i="1"/>
  <c r="O138" i="1"/>
  <c r="H128" i="1"/>
  <c r="O133" i="1"/>
  <c r="O93" i="1"/>
  <c r="O99" i="1"/>
  <c r="O169" i="1"/>
  <c r="O122" i="1"/>
  <c r="O155" i="1"/>
  <c r="O97" i="1"/>
  <c r="O106" i="1"/>
  <c r="O145" i="1"/>
  <c r="O105" i="1"/>
  <c r="O157" i="1"/>
  <c r="O167" i="1"/>
  <c r="O116" i="1"/>
  <c r="H133" i="1"/>
  <c r="O161" i="1"/>
  <c r="O166" i="1"/>
  <c r="O173" i="1"/>
  <c r="O127" i="1"/>
  <c r="O109" i="1"/>
  <c r="O90" i="1"/>
  <c r="O176" i="1"/>
  <c r="O103" i="1"/>
  <c r="H111" i="1"/>
  <c r="H131" i="1"/>
  <c r="H99" i="1"/>
  <c r="H122" i="1"/>
  <c r="O150" i="1"/>
  <c r="O177" i="1"/>
  <c r="H177" i="1"/>
  <c r="O163" i="1"/>
  <c r="H163" i="1"/>
  <c r="O144" i="1"/>
  <c r="O139" i="1"/>
  <c r="H139" i="1"/>
  <c r="O134" i="1"/>
  <c r="O110" i="1"/>
  <c r="H159" i="1"/>
  <c r="H137" i="1"/>
  <c r="O162" i="1"/>
  <c r="H171" i="1"/>
  <c r="H130" i="1"/>
  <c r="O130" i="1"/>
  <c r="O120" i="1"/>
  <c r="O117" i="1"/>
  <c r="O143" i="1"/>
  <c r="O146" i="1"/>
  <c r="O164" i="1"/>
  <c r="H164" i="1"/>
  <c r="O140" i="1"/>
  <c r="O119" i="1"/>
  <c r="H119" i="1"/>
  <c r="O101" i="1"/>
  <c r="O158" i="1"/>
  <c r="O113" i="1"/>
  <c r="H113" i="1"/>
  <c r="H143" i="1"/>
  <c r="O118" i="1"/>
  <c r="O136" i="1"/>
  <c r="H107" i="1"/>
  <c r="H141" i="1"/>
  <c r="O98" i="1"/>
  <c r="O104" i="1"/>
  <c r="H104" i="1"/>
  <c r="H120" i="1"/>
  <c r="H165" i="1"/>
  <c r="O175" i="1"/>
  <c r="H151" i="1"/>
  <c r="O151" i="1"/>
  <c r="O135" i="1"/>
  <c r="H116" i="1"/>
  <c r="H97" i="1"/>
  <c r="O179" i="1"/>
  <c r="H179" i="1"/>
  <c r="O123" i="1"/>
  <c r="H108" i="1"/>
  <c r="O153" i="1"/>
  <c r="H146" i="1"/>
  <c r="H96" i="1"/>
  <c r="O96" i="1"/>
  <c r="O148" i="1"/>
  <c r="H142" i="1"/>
  <c r="O142" i="1"/>
  <c r="H90" i="1"/>
  <c r="H144" i="1"/>
  <c r="O94" i="1"/>
  <c r="H157" i="1"/>
  <c r="H132" i="1"/>
  <c r="O132" i="1"/>
  <c r="H162" i="1"/>
  <c r="O112" i="1"/>
  <c r="H112" i="1"/>
  <c r="H101" i="1"/>
  <c r="O152" i="1"/>
  <c r="H152" i="1"/>
  <c r="O91" i="1"/>
  <c r="H91" i="1"/>
  <c r="O124" i="1"/>
  <c r="H124" i="1"/>
  <c r="H121" i="1"/>
  <c r="O121" i="1"/>
  <c r="O100" i="1"/>
  <c r="H140" i="1"/>
  <c r="H93" i="1"/>
  <c r="H98" i="1"/>
  <c r="O156" i="1"/>
  <c r="H156" i="1"/>
  <c r="H158" i="1"/>
  <c r="H168" i="1"/>
  <c r="O168" i="1"/>
  <c r="H145" i="1"/>
  <c r="H110" i="1"/>
  <c r="H135" i="1"/>
  <c r="O174" i="1"/>
  <c r="O95" i="1"/>
  <c r="H125" i="1"/>
  <c r="O125" i="1"/>
  <c r="H123" i="1"/>
  <c r="H173" i="1"/>
  <c r="H153" i="1"/>
  <c r="H148" i="1"/>
  <c r="H109" i="1"/>
  <c r="H180" i="1"/>
  <c r="H138" i="1"/>
  <c r="H175" i="1"/>
  <c r="O160" i="1"/>
  <c r="H160" i="1"/>
  <c r="O147" i="1"/>
  <c r="O172" i="1"/>
  <c r="H117" i="1"/>
  <c r="H178" i="1"/>
  <c r="H129" i="1"/>
  <c r="O129" i="1"/>
  <c r="O149" i="1"/>
  <c r="O92" i="1"/>
  <c r="H106" i="1"/>
  <c r="H115" i="1"/>
  <c r="H134" i="1"/>
  <c r="H154" i="1"/>
  <c r="O154" i="1"/>
  <c r="H174" i="1"/>
  <c r="H100" i="1"/>
  <c r="H176" i="1"/>
  <c r="H147" i="1"/>
  <c r="H172" i="1"/>
  <c r="H166" i="1"/>
  <c r="H136" i="1"/>
  <c r="H149" i="1"/>
  <c r="H169" i="1"/>
  <c r="H92" i="1"/>
  <c r="O126" i="1"/>
  <c r="H126" i="1"/>
  <c r="O114" i="1"/>
  <c r="H114" i="1"/>
  <c r="H150" i="1"/>
  <c r="H118" i="1"/>
  <c r="H127" i="1"/>
  <c r="H167" i="1"/>
  <c r="H94" i="1"/>
  <c r="H102" i="1"/>
  <c r="H155" i="1"/>
  <c r="H105" i="1"/>
  <c r="H161" i="1"/>
  <c r="H95" i="1"/>
  <c r="H103" i="1"/>
  <c r="H181" i="1" l="1"/>
  <c r="H343" i="1" s="1"/>
  <c r="H344" i="1" s="1"/>
  <c r="H345" i="1" s="1"/>
</calcChain>
</file>

<file path=xl/sharedStrings.xml><?xml version="1.0" encoding="utf-8"?>
<sst xmlns="http://schemas.openxmlformats.org/spreadsheetml/2006/main" count="1414" uniqueCount="295">
  <si>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</si>
  <si>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</si>
  <si>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</si>
  <si>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</si>
  <si>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</si>
  <si>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</si>
  <si>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</si>
  <si>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</si>
  <si>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</si>
  <si>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</si>
  <si>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</si>
  <si>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</si>
  <si>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</si>
  <si>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</si>
  <si>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</si>
  <si>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</si>
  <si>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</si>
  <si>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</si>
  <si>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      Метизная продукция</t>
  </si>
  <si>
    <t>Болт</t>
  </si>
  <si>
    <t>Болт анкерный</t>
  </si>
  <si>
    <t>Болт анкерный (с гайкой)</t>
  </si>
  <si>
    <t>Болт анкерный с гайкой</t>
  </si>
  <si>
    <t>Болт Б5</t>
  </si>
  <si>
    <t>Болт заварной М 18х400 с заварной серьгой СРС-7-16 (с гайкой и шайбой)</t>
  </si>
  <si>
    <t>Болт оцинкованный</t>
  </si>
  <si>
    <t>Болт с гайкой</t>
  </si>
  <si>
    <t>Болт с полной резьбой оцинкованный</t>
  </si>
  <si>
    <t>Болт с шестигранной головкой</t>
  </si>
  <si>
    <t>Болт специальный (с гайкой)</t>
  </si>
  <si>
    <t>Гайка М12</t>
  </si>
  <si>
    <t>Гайка оцинкованная</t>
  </si>
  <si>
    <t>Гайка шестигранная</t>
  </si>
  <si>
    <t>Гвоздь строительный</t>
  </si>
  <si>
    <t>Дюбель металлический рамный</t>
  </si>
  <si>
    <t>Дюбель-гвоздь 6*40мм</t>
  </si>
  <si>
    <t>Дюбель-гвоздь 6*60мм</t>
  </si>
  <si>
    <t>Саморез</t>
  </si>
  <si>
    <t>Саморез (прессшайба)</t>
  </si>
  <si>
    <t>Саморез 3,9х25мм</t>
  </si>
  <si>
    <t>Саморез кровельный</t>
  </si>
  <si>
    <t>Саморез оцинкованный с пресс - шайбой</t>
  </si>
  <si>
    <t>Саморез п/шайбой острый</t>
  </si>
  <si>
    <t>Саморез по дереву</t>
  </si>
  <si>
    <t>Саморез по дереву ДФ</t>
  </si>
  <si>
    <t>Сетка каркасная (арматурная)</t>
  </si>
  <si>
    <t>Сетка стальная "Рабица"</t>
  </si>
  <si>
    <t>Шайба гроверная</t>
  </si>
  <si>
    <t>Шайба оцинкованная</t>
  </si>
  <si>
    <t>Шайба плоская</t>
  </si>
  <si>
    <t>Шпилька</t>
  </si>
  <si>
    <t>М 6*20 мм ГОСТ 7798</t>
  </si>
  <si>
    <t>М16х70 мм ГОСТ 7798</t>
  </si>
  <si>
    <t>М12х50 мм ГОСТ 7798</t>
  </si>
  <si>
    <t>М10х50 мм ГОСТ 7798</t>
  </si>
  <si>
    <t>М 6х30 мм ГОСТ 7798</t>
  </si>
  <si>
    <t>М 20х260</t>
  </si>
  <si>
    <t>М 14*100 мм ГОСТ 24379.1-80</t>
  </si>
  <si>
    <t>М 12*100 мм ГОСТ 24379.1-80</t>
  </si>
  <si>
    <t>М 10*100 мм ГОСТ 24379.1-80</t>
  </si>
  <si>
    <t>М 10х12х75</t>
  </si>
  <si>
    <t>М 10*80 мм ГОСТ 24379.1-80</t>
  </si>
  <si>
    <t>Б5; М16х260 ГОСТ 7798-70</t>
  </si>
  <si>
    <t>М 18х400 с заварной серьгой СРС-7-16 (с гайкой и шайбой)</t>
  </si>
  <si>
    <t>М 12х50 мм ГОСТ 7798-70</t>
  </si>
  <si>
    <t>М12х30 с полной резьбой</t>
  </si>
  <si>
    <t>М 16х70 мм ГОСТ 7805</t>
  </si>
  <si>
    <t>М12х60 мм ГОСТ 7805</t>
  </si>
  <si>
    <t>М12х40 мм ГОСТ 7798-70</t>
  </si>
  <si>
    <t>М12х50 мм ГОСТ 7798-70</t>
  </si>
  <si>
    <t>М10х40 мм ГОСТ 7798-70</t>
  </si>
  <si>
    <t>М 10х45 мм ГОСТ 7798</t>
  </si>
  <si>
    <t>М 16х70 мм ГОСТ 7798</t>
  </si>
  <si>
    <t>М 12х40 мм ГОСТ 7798</t>
  </si>
  <si>
    <t>Б252 М30х590 (3.407.1-164)</t>
  </si>
  <si>
    <t>Б251   М30х560 (3.407.1-164)</t>
  </si>
  <si>
    <t>М12 ГОСТ 5915-70</t>
  </si>
  <si>
    <t>М18 мм ГОСТ 5915</t>
  </si>
  <si>
    <t>М 10мм ГОСТ 5915</t>
  </si>
  <si>
    <t>М 12мм. ГОСТ 5915</t>
  </si>
  <si>
    <t>М 20 мм ГОСТ 5915</t>
  </si>
  <si>
    <t>М 18 мм ГОСТ 5915</t>
  </si>
  <si>
    <t>М 16 мм ГОСТ 5915</t>
  </si>
  <si>
    <t>М 14 мм ГОСТ 5915</t>
  </si>
  <si>
    <t>М 12 мм ГОСТ 5915</t>
  </si>
  <si>
    <t>П 4х90 мм ГОСТ 4028</t>
  </si>
  <si>
    <t>П 3,5х90 мм ГОСТ 4028</t>
  </si>
  <si>
    <t>П 3х80 мм ГОСТ 4028</t>
  </si>
  <si>
    <t>П 3х70 мм ГОСТ 4028</t>
  </si>
  <si>
    <t>П 2х50 мм ГОСТ 4028</t>
  </si>
  <si>
    <t>П 4х120 мм ГОСТ 4028</t>
  </si>
  <si>
    <t>П 4х100 мм ГОСТ 4028</t>
  </si>
  <si>
    <t>10*112</t>
  </si>
  <si>
    <t>6*40мм</t>
  </si>
  <si>
    <t>6*60мм</t>
  </si>
  <si>
    <t>4,8х45</t>
  </si>
  <si>
    <t>с п/ш сверло оцинк 4,2х32</t>
  </si>
  <si>
    <t>д-3,5х16</t>
  </si>
  <si>
    <t>4,0*70 мм по дереву</t>
  </si>
  <si>
    <t>д-3,5х41 мм</t>
  </si>
  <si>
    <t>3,5х25</t>
  </si>
  <si>
    <t>3,8*40 по дереву</t>
  </si>
  <si>
    <t>4,2х41</t>
  </si>
  <si>
    <t>4,2х32 (100шт.)</t>
  </si>
  <si>
    <t>4,2*16 мм острие</t>
  </si>
  <si>
    <t>3,9х25мм (100шт)</t>
  </si>
  <si>
    <t>4,8х35</t>
  </si>
  <si>
    <t>5,5*38</t>
  </si>
  <si>
    <t>4,2*25 мм (100шт)</t>
  </si>
  <si>
    <t>4,2*32 ( 200 шт)</t>
  </si>
  <si>
    <t>3,5х30</t>
  </si>
  <si>
    <t>4,2х89 мм (100 шт)</t>
  </si>
  <si>
    <t>3,5х51 мм (1000 шт)</t>
  </si>
  <si>
    <t>б-8мм, ячейка 100х100, размер карты 1х2 м</t>
  </si>
  <si>
    <t>М12 мм</t>
  </si>
  <si>
    <t>М20 мм ГОСТ 11371</t>
  </si>
  <si>
    <t>М12 мм ГОСТ 11371</t>
  </si>
  <si>
    <t>М 10мм ГОСТ 11371</t>
  </si>
  <si>
    <t>д-6 мм, ГОСТ 11371</t>
  </si>
  <si>
    <t>д-18 мм, ГОСТ 11371</t>
  </si>
  <si>
    <t>д-16 мм, ГОСТ 11371</t>
  </si>
  <si>
    <t>д-12 мм, ГОСТ 11371</t>
  </si>
  <si>
    <t>М18х400 мм, ГОСТ 7805</t>
  </si>
  <si>
    <t>18х500 ГОСТ7805</t>
  </si>
  <si>
    <t>М 16*1000</t>
  </si>
  <si>
    <t>кг</t>
  </si>
  <si>
    <t>шт</t>
  </si>
  <si>
    <t>компл</t>
  </si>
  <si>
    <t>упак</t>
  </si>
  <si>
    <t>м2</t>
  </si>
  <si>
    <t>ИТОГО:</t>
  </si>
  <si>
    <t>М 8х30 мм</t>
  </si>
  <si>
    <t>М 30х500 мм ГОСТ 7798</t>
  </si>
  <si>
    <t>12х110</t>
  </si>
  <si>
    <t>14х300</t>
  </si>
  <si>
    <t>d12 L129мм</t>
  </si>
  <si>
    <t>Б5; М16х260</t>
  </si>
  <si>
    <t>Болт М12*30</t>
  </si>
  <si>
    <t>ГОСТ 7798-70</t>
  </si>
  <si>
    <t>Болт оцинкованный с полной резьбой</t>
  </si>
  <si>
    <t>М14х60мм ГОСТ7798-70</t>
  </si>
  <si>
    <t>М 16х450 мм ГОСТ 7805</t>
  </si>
  <si>
    <t>М 8х30 мм ГОСТ 7805</t>
  </si>
  <si>
    <t>М 10х40 мм ГОСТ 7805</t>
  </si>
  <si>
    <t>М 6х25 мм ГОСТ 7798-70</t>
  </si>
  <si>
    <t>М 10х45 мм ГОСТ 7798-70</t>
  </si>
  <si>
    <t>М 8х25 мм ГОСТ 7798-70</t>
  </si>
  <si>
    <t>М 8х45 мм ГОСТ 7798</t>
  </si>
  <si>
    <t>М 16х65 мм ГОСТ 7798</t>
  </si>
  <si>
    <t>М 12х70 мм ГОСТ 7798</t>
  </si>
  <si>
    <t>д-20х70 мм, ГОСТ 7798</t>
  </si>
  <si>
    <t>М 10х60 мм ГОСТ 7798</t>
  </si>
  <si>
    <t>М 10х50 мм ГОСТ 7798</t>
  </si>
  <si>
    <t>М 8х40 мм ГОСТ 7798</t>
  </si>
  <si>
    <t>М 8х30 мм ГОСТ 7798</t>
  </si>
  <si>
    <t>Болт с шестигранной головкой М 8*90*1,25</t>
  </si>
  <si>
    <t>ГОСТ 7798</t>
  </si>
  <si>
    <t>Гайка</t>
  </si>
  <si>
    <t>М30 мм ГОСТ 5916</t>
  </si>
  <si>
    <t>М18 мм ГОСТ 5916</t>
  </si>
  <si>
    <t>М16 ГОСТ 5915-70</t>
  </si>
  <si>
    <t>М 8мм. ГОСТ 5915</t>
  </si>
  <si>
    <t>М14 мм ГОСТ 5915</t>
  </si>
  <si>
    <t>М 6 мм ГОСТ 5915</t>
  </si>
  <si>
    <t>М 10 мм ГОСТ 5915</t>
  </si>
  <si>
    <t>Гайка шестиграннная</t>
  </si>
  <si>
    <t>М8 мм ГОСТ 5915</t>
  </si>
  <si>
    <t>П 2,5х60 мм ГОСТ 4028</t>
  </si>
  <si>
    <t>П 5х150 мм ГОСТ 4028</t>
  </si>
  <si>
    <t>П 3,5х100 мм ГОСТ 4028</t>
  </si>
  <si>
    <t>Дюбель универсальный RED</t>
  </si>
  <si>
    <t>6х36 (200 шт.)</t>
  </si>
  <si>
    <t>4х16 (500шт)</t>
  </si>
  <si>
    <t>3,8*64 (100 штук)</t>
  </si>
  <si>
    <t>4,2*25 (100 шт.)</t>
  </si>
  <si>
    <t>д-3,5 х 32 мм (упак 100 шт.)</t>
  </si>
  <si>
    <t>3,8*40</t>
  </si>
  <si>
    <t>4,2*16 мм</t>
  </si>
  <si>
    <t>Саморез для пола</t>
  </si>
  <si>
    <t>TORX 4 x 70 мм</t>
  </si>
  <si>
    <t>Саморез ДФ 3,5х41мм</t>
  </si>
  <si>
    <t>ДФ 3,5х41мм (1000шт)</t>
  </si>
  <si>
    <t>Саморез ДФ 4,2х70мм</t>
  </si>
  <si>
    <t>ДФ 4,2х70мм (100шт)</t>
  </si>
  <si>
    <t>6,3х60 мм (100 шт)</t>
  </si>
  <si>
    <t>Саморез кровельный 5,5х38 мм</t>
  </si>
  <si>
    <t>5,5х38 мм (100 шт)</t>
  </si>
  <si>
    <t>Саморез кровельный 6,3х25 мм</t>
  </si>
  <si>
    <t>6,3х25 мм (100 шт)</t>
  </si>
  <si>
    <t>Саморез кровельный 6,3х64 мм</t>
  </si>
  <si>
    <t>6,3х64 мм (100 шт)</t>
  </si>
  <si>
    <t>3,5х32 мм (100 шт)</t>
  </si>
  <si>
    <t>3,5х25 мм (1000 шт)</t>
  </si>
  <si>
    <t>Сетка "Рабица"</t>
  </si>
  <si>
    <t>20*20*10/2,0 ГОСТ 5336-80</t>
  </si>
  <si>
    <t>рул</t>
  </si>
  <si>
    <t>б-5мм, ячейка 100х100, размер карты 1х2 м</t>
  </si>
  <si>
    <t>25х25х1,6 ГОСт 5336</t>
  </si>
  <si>
    <t>Шайба</t>
  </si>
  <si>
    <t>д-20 мм</t>
  </si>
  <si>
    <t>М10 мм</t>
  </si>
  <si>
    <t>М8 мм</t>
  </si>
  <si>
    <t>Шайба квадратная</t>
  </si>
  <si>
    <t>М22 60*60*5</t>
  </si>
  <si>
    <t>М 8мм. ГОСТ 11371</t>
  </si>
  <si>
    <t>д-8 мм, ГОСТ 11371</t>
  </si>
  <si>
    <t>Шайба плоская оцинкованная</t>
  </si>
  <si>
    <t>М16 ГОСТ 11371-70</t>
  </si>
  <si>
    <t>Шайба пружинная</t>
  </si>
  <si>
    <t>д-14 мм, ГОСТ 6402</t>
  </si>
  <si>
    <t>Шуруп</t>
  </si>
  <si>
    <t>д-3х40 мм, ГОСТ 2328</t>
  </si>
  <si>
    <t>Шуруп ГКЛ/ дерево</t>
  </si>
  <si>
    <t>3,5 х 32 мм</t>
  </si>
  <si>
    <t>4,2 х 70 мм</t>
  </si>
  <si>
    <t>Шуруп по металлу SD SC</t>
  </si>
  <si>
    <t>4.2х25 мм (100 шт)</t>
  </si>
  <si>
    <t>Шуруп по металлу с полукр. гол. фосфатированный с буром</t>
  </si>
  <si>
    <t>3,5х11 (1000 шт.)</t>
  </si>
  <si>
    <t>М 8*80 мм ГОСТ 24379.1-80</t>
  </si>
  <si>
    <t>16х220</t>
  </si>
  <si>
    <t>М10х25 ГОСТ 7798-70</t>
  </si>
  <si>
    <t>М 8х35 мм ГОСТ 7805</t>
  </si>
  <si>
    <t>М 10х35 мм ГОСТ 7798-70</t>
  </si>
  <si>
    <t>М16х60 мм ГОСТ 7798-70</t>
  </si>
  <si>
    <t>М 12х30 мм ГОСТ 7798</t>
  </si>
  <si>
    <t>М 6х20 мм ГОСТ 7798</t>
  </si>
  <si>
    <t>П 2,5х50 мм ГОСТ 4028</t>
  </si>
  <si>
    <t>8х51 (100 шт.)</t>
  </si>
  <si>
    <t>М18 мм ГОСТ 11371</t>
  </si>
  <si>
    <t>д-18 мм, ГОСТ 6402</t>
  </si>
  <si>
    <t>д-12 мм, ГОСТ 6402</t>
  </si>
  <si>
    <t>Шайба пружинная гроверная</t>
  </si>
  <si>
    <t>М12 цинк DIN 127</t>
  </si>
  <si>
    <t>М16  цинк DIN 127</t>
  </si>
  <si>
    <t>Шпилька резьбовая</t>
  </si>
  <si>
    <t>М8х1000мм</t>
  </si>
  <si>
    <t>М10х1000мм</t>
  </si>
  <si>
    <t>М 8х50 мм ГОСТ 7798-70</t>
  </si>
  <si>
    <t>М 16х80 ГОСТ 7798-70</t>
  </si>
  <si>
    <t>М12*180 цинк ГОСТ  7798-70/7/805-70</t>
  </si>
  <si>
    <t>М 14х80 мм ГОСТ 7798</t>
  </si>
  <si>
    <t>М 10х40 мм ГОСТ 7798</t>
  </si>
  <si>
    <t>М 10х30 мм ГОСТ 7798</t>
  </si>
  <si>
    <t>М 8х50 мм ГОСТ 7798</t>
  </si>
  <si>
    <t>М 6х50 мм ГОСТ 7798</t>
  </si>
  <si>
    <t>М10 мм ГОСТ 5916</t>
  </si>
  <si>
    <t>М20 мм ГОСТ 5916</t>
  </si>
  <si>
    <t>45*45*3,0мм ГОСТ 5336</t>
  </si>
  <si>
    <t>д-24 мм, ГОСТ 11371</t>
  </si>
  <si>
    <t>д-14 мм, ГОСТ 11371</t>
  </si>
  <si>
    <t>д-10 мм, ГОСТ 11371</t>
  </si>
  <si>
    <t>д-16 мм, ГОСТ 6402</t>
  </si>
  <si>
    <t>д-10 мм, ГОСТ 6402</t>
  </si>
  <si>
    <t>М20х400 мм,  ГОСТ 7805</t>
  </si>
  <si>
    <t xml:space="preserve">Болт </t>
  </si>
  <si>
    <t>М20х450 мм</t>
  </si>
  <si>
    <t>М20х650 мм</t>
  </si>
  <si>
    <t>М 20х550 мм ГОСТ 7798</t>
  </si>
  <si>
    <t>Болт обыкновенный</t>
  </si>
  <si>
    <t>М 20х350</t>
  </si>
  <si>
    <t xml:space="preserve">М 20х600 </t>
  </si>
  <si>
    <t>М20х500, ГОСТ 7805</t>
  </si>
  <si>
    <t xml:space="preserve">Болт с шестигранной головкой </t>
  </si>
  <si>
    <t>д-20х550 мм, ГОСТ 7798</t>
  </si>
  <si>
    <t>Болт специальный</t>
  </si>
  <si>
    <t>М18х550 мм, ГОСТ 7805</t>
  </si>
  <si>
    <t>П 1,6х40 мм ГОСТ 4028</t>
  </si>
  <si>
    <t>П 1,4х32 мм ГОСТ 4028</t>
  </si>
  <si>
    <t>Дюбель-гвоздь 8*100мм</t>
  </si>
  <si>
    <t>8*100мм</t>
  </si>
  <si>
    <t>4,2х19 (п/сфера с пресс шайбой)</t>
  </si>
  <si>
    <t>3,5х19 мм (1000 шт)</t>
  </si>
  <si>
    <t>3,5х16мм (1000шт)</t>
  </si>
  <si>
    <t xml:space="preserve">Шайба оцинкованная </t>
  </si>
  <si>
    <t xml:space="preserve">Шайба плоская </t>
  </si>
  <si>
    <t>д-30 мм, ГОСТ 11371</t>
  </si>
  <si>
    <t>М16*500 мм ГОСТ 22042-76</t>
  </si>
  <si>
    <t>М20х750 мм, ГОСТ 7805</t>
  </si>
  <si>
    <t>д-20х600 мм, ГОСТ 7805</t>
  </si>
  <si>
    <t>М20х650 мм, ГОСТ 7805</t>
  </si>
  <si>
    <t>Штырь</t>
  </si>
  <si>
    <t>Ш-22-200 (Гайка + шайба)</t>
  </si>
  <si>
    <t>Штырь верхушечный Ш-20-1-180</t>
  </si>
  <si>
    <t>Ш-20-1-180</t>
  </si>
  <si>
    <r>
      <rPr>
        <b/>
        <u/>
        <sz val="10"/>
        <color theme="1"/>
        <rFont val="Times New Roman"/>
        <family val="1"/>
        <charset val="204"/>
      </rPr>
      <t>1.1 филиал АО "ДРСК" "Амурские ЭС"</t>
    </r>
    <r>
      <rPr>
        <b/>
        <sz val="10"/>
        <color theme="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</si>
  <si>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0"/>
        <color theme="1"/>
        <rFont val="Times New Roman"/>
        <family val="1"/>
        <charset val="204"/>
      </rPr>
      <t xml:space="preserve">1.1 филиал АО "ДРСК" "Амурские ЭС" </t>
    </r>
    <r>
      <rPr>
        <b/>
        <sz val="10"/>
        <color theme="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</si>
  <si>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0"/>
        <color theme="1"/>
        <rFont val="Times New Roman"/>
        <family val="1"/>
        <charset val="204"/>
      </rPr>
      <t>1.2. филиал АО "ДРСК" "Приморские электрические сети"</t>
    </r>
    <r>
      <rPr>
        <b/>
        <sz val="10"/>
        <color theme="1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</si>
  <si>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0"/>
        <color theme="1"/>
        <rFont val="Times New Roman"/>
        <family val="1"/>
        <charset val="204"/>
      </rPr>
      <t>1.3. филиал АО "ДРСК" "Хабаровские электрические сети" СП Северные ЭС</t>
    </r>
    <r>
      <rPr>
        <b/>
        <sz val="10"/>
        <color theme="1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</si>
  <si>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0"/>
        <color theme="1"/>
        <rFont val="Times New Roman"/>
        <family val="1"/>
        <charset val="204"/>
      </rPr>
      <t>1.3. филиал АО "ДРСК" "Хабаровские электрические сети" СП Северные Э</t>
    </r>
    <r>
      <rPr>
        <b/>
        <sz val="10"/>
        <color theme="1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</si>
  <si>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0"/>
        <color theme="1"/>
        <rFont val="Times New Roman"/>
        <family val="1"/>
        <charset val="204"/>
      </rPr>
      <t xml:space="preserve">1.4. филиал АО "ДРСК" "Хабаровские электрические сети" СП Центральные ЭС </t>
    </r>
    <r>
      <rPr>
        <b/>
        <sz val="10"/>
        <color theme="1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</si>
  <si>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0"/>
        <color theme="1"/>
        <rFont val="Times New Roman"/>
        <family val="1"/>
        <charset val="204"/>
      </rPr>
      <t xml:space="preserve">1.5. филиал АО "Южно-Якутские электрические сети" </t>
    </r>
    <r>
      <rPr>
        <b/>
        <sz val="10"/>
        <color theme="1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</si>
  <si>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0"/>
        <color theme="1"/>
        <rFont val="Times New Roman"/>
        <family val="1"/>
        <charset val="204"/>
      </rPr>
      <t>1.5. филиал АО "Южно-Якутские электрические сети"</t>
    </r>
    <r>
      <rPr>
        <b/>
        <sz val="10"/>
        <color theme="1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</si>
  <si>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t xml:space="preserve">60*60*3 мм </t>
    </r>
    <r>
      <rPr>
        <b/>
        <u/>
        <sz val="10"/>
        <rFont val="Times New Roman"/>
        <family val="1"/>
        <charset val="204"/>
      </rPr>
      <t>ВЫСОТА 1,5м</t>
    </r>
  </si>
  <si>
    <r>
      <t xml:space="preserve">25х25х1,6 ГОСт 5336 </t>
    </r>
    <r>
      <rPr>
        <b/>
        <u/>
        <sz val="10"/>
        <rFont val="Times New Roman"/>
        <family val="1"/>
        <charset val="204"/>
      </rPr>
      <t>ВЫСОТА-2 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</si>
</sst>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8"/>
      <name val="Arial"/>
      <family val="2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5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 applyFill="1" applyBorder="1" applyAlignment="1">
      <alignment horizontal="center" vertical="top" wrapText="1"/>
    </xf>
    <xf numFmtId="4" fontId="12" fillId="0" borderId="8" xfId="0" applyNumberFormat="1" applyFont="1" applyFill="1" applyBorder="1" applyAlignment="1" applyProtection="1">
      <alignment horizontal="center" vertical="top" wrapText="1"/>
      <protection locked="0"/>
    </xf>
    <xf numFmtId="49" fontId="11" fillId="0" borderId="14" xfId="0" applyNumberFormat="1" applyFont="1" applyFill="1" applyBorder="1" applyAlignment="1">
      <alignment horizontal="left" vertical="top" wrapText="1"/>
    </xf>
    <xf numFmtId="49" fontId="12" fillId="0" borderId="8" xfId="0" applyNumberFormat="1" applyFont="1" applyFill="1" applyBorder="1" applyAlignment="1" applyProtection="1">
      <alignment horizontal="left" vertical="top" wrapText="1"/>
      <protection locked="0"/>
    </xf>
    <xf numFmtId="4" fontId="11" fillId="0" borderId="8" xfId="0" applyNumberFormat="1" applyFont="1" applyFill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horizontal="center" vertical="top" wrapText="1"/>
    </xf>
    <xf numFmtId="4" fontId="11" fillId="0" borderId="9" xfId="0" applyNumberFormat="1" applyFont="1" applyFill="1" applyBorder="1" applyAlignment="1">
      <alignment horizontal="center" vertical="top" wrapText="1"/>
    </xf>
    <xf numFmtId="4" fontId="12" fillId="0" borderId="32" xfId="0" applyNumberFormat="1" applyFont="1" applyFill="1" applyBorder="1" applyAlignment="1" applyProtection="1">
      <alignment horizontal="center" vertical="top" wrapText="1"/>
      <protection locked="0"/>
    </xf>
    <xf numFmtId="4" fontId="13" fillId="0" borderId="27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left" vertical="top" wrapText="1"/>
    </xf>
    <xf numFmtId="49" fontId="13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4" fontId="13" fillId="0" borderId="8" xfId="0" applyNumberFormat="1" applyFont="1" applyFill="1" applyBorder="1" applyAlignment="1" applyProtection="1">
      <alignment horizontal="center" vertical="top" wrapText="1"/>
      <protection locked="0"/>
    </xf>
    <xf numFmtId="164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3" fontId="11" fillId="0" borderId="8" xfId="0" applyNumberFormat="1" applyFont="1" applyFill="1" applyBorder="1" applyAlignment="1">
      <alignment horizontal="center" vertical="top" wrapText="1"/>
    </xf>
    <xf numFmtId="3" fontId="9" fillId="0" borderId="8" xfId="0" applyNumberFormat="1" applyFont="1" applyFill="1" applyBorder="1" applyAlignment="1">
      <alignment horizontal="center" vertical="top" wrapText="1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4" fontId="13" fillId="0" borderId="32" xfId="0" applyNumberFormat="1" applyFont="1" applyFill="1" applyBorder="1" applyAlignment="1" applyProtection="1">
      <alignment horizontal="center" vertical="top" wrapText="1"/>
      <protection locked="0"/>
    </xf>
    <xf numFmtId="0" fontId="11" fillId="0" borderId="27" xfId="0" applyFont="1" applyFill="1" applyBorder="1" applyAlignment="1">
      <alignment horizontal="left" vertical="top" wrapText="1"/>
    </xf>
    <xf numFmtId="0" fontId="11" fillId="0" borderId="27" xfId="0" applyFont="1" applyFill="1" applyBorder="1" applyAlignment="1">
      <alignment horizontal="center" vertical="top" wrapText="1"/>
    </xf>
    <xf numFmtId="0" fontId="14" fillId="0" borderId="27" xfId="0" applyFont="1" applyFill="1" applyBorder="1" applyAlignment="1">
      <alignment horizontal="left" vertical="top" wrapText="1"/>
    </xf>
    <xf numFmtId="164" fontId="11" fillId="0" borderId="27" xfId="0" applyNumberFormat="1" applyFont="1" applyFill="1" applyBorder="1" applyAlignment="1">
      <alignment horizontal="center" vertical="top"/>
    </xf>
    <xf numFmtId="0" fontId="11" fillId="0" borderId="33" xfId="0" applyFont="1" applyFill="1" applyBorder="1" applyAlignment="1">
      <alignment horizontal="left" vertical="top" wrapText="1"/>
    </xf>
    <xf numFmtId="0" fontId="11" fillId="0" borderId="33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left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4" fontId="11" fillId="0" borderId="27" xfId="0" applyNumberFormat="1" applyFont="1" applyFill="1" applyBorder="1" applyAlignment="1">
      <alignment horizontal="center" vertical="top"/>
    </xf>
    <xf numFmtId="4" fontId="11" fillId="0" borderId="33" xfId="0" applyNumberFormat="1" applyFont="1" applyFill="1" applyBorder="1" applyAlignment="1">
      <alignment horizontal="center" vertical="top"/>
    </xf>
    <xf numFmtId="0" fontId="9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horizontal="center" vertical="top" wrapText="1"/>
    </xf>
    <xf numFmtId="4" fontId="9" fillId="0" borderId="33" xfId="0" applyNumberFormat="1" applyFont="1" applyFill="1" applyBorder="1" applyAlignment="1">
      <alignment horizontal="center" vertical="top"/>
    </xf>
    <xf numFmtId="0" fontId="14" fillId="0" borderId="35" xfId="1" applyNumberFormat="1" applyFont="1" applyFill="1" applyBorder="1" applyAlignment="1">
      <alignment vertical="top" wrapText="1"/>
    </xf>
    <xf numFmtId="0" fontId="14" fillId="0" borderId="35" xfId="1" applyNumberFormat="1" applyFont="1" applyFill="1" applyBorder="1" applyAlignment="1">
      <alignment horizontal="left" vertical="top" wrapText="1"/>
    </xf>
    <xf numFmtId="0" fontId="14" fillId="0" borderId="35" xfId="1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top" wrapText="1"/>
    </xf>
    <xf numFmtId="0" fontId="11" fillId="0" borderId="48" xfId="0" applyFont="1" applyFill="1" applyBorder="1" applyAlignment="1">
      <alignment horizontal="center" vertical="top"/>
    </xf>
    <xf numFmtId="4" fontId="11" fillId="0" borderId="49" xfId="0" applyNumberFormat="1" applyFont="1" applyFill="1" applyBorder="1" applyAlignment="1">
      <alignment horizontal="center" vertical="top" wrapText="1"/>
    </xf>
    <xf numFmtId="4" fontId="11" fillId="0" borderId="50" xfId="0" applyNumberFormat="1" applyFont="1" applyFill="1" applyBorder="1" applyAlignment="1">
      <alignment horizontal="center" vertical="top" wrapText="1"/>
    </xf>
    <xf numFmtId="0" fontId="9" fillId="0" borderId="51" xfId="0" applyFont="1" applyFill="1" applyBorder="1" applyAlignment="1">
      <alignment horizontal="center" vertical="top"/>
    </xf>
    <xf numFmtId="4" fontId="9" fillId="0" borderId="49" xfId="0" applyNumberFormat="1" applyFont="1" applyFill="1" applyBorder="1" applyAlignment="1">
      <alignment horizontal="center" vertical="top" wrapText="1"/>
    </xf>
    <xf numFmtId="0" fontId="11" fillId="0" borderId="54" xfId="0" applyFont="1" applyFill="1" applyBorder="1" applyAlignment="1">
      <alignment horizontal="center" vertical="top"/>
    </xf>
    <xf numFmtId="4" fontId="12" fillId="0" borderId="55" xfId="0" applyNumberFormat="1" applyFont="1" applyFill="1" applyBorder="1" applyAlignment="1" applyProtection="1">
      <alignment horizontal="center" vertical="top" wrapText="1"/>
    </xf>
    <xf numFmtId="4" fontId="12" fillId="0" borderId="56" xfId="0" applyNumberFormat="1" applyFont="1" applyFill="1" applyBorder="1" applyAlignment="1" applyProtection="1">
      <alignment horizontal="center" vertical="top" wrapText="1"/>
    </xf>
    <xf numFmtId="4" fontId="12" fillId="0" borderId="57" xfId="0" applyNumberFormat="1" applyFont="1" applyFill="1" applyBorder="1" applyAlignment="1" applyProtection="1">
      <alignment horizontal="center" vertical="top" wrapText="1"/>
    </xf>
    <xf numFmtId="4" fontId="13" fillId="0" borderId="50" xfId="0" applyNumberFormat="1" applyFont="1" applyFill="1" applyBorder="1" applyAlignment="1" applyProtection="1">
      <alignment horizontal="center" vertical="top" wrapText="1"/>
    </xf>
    <xf numFmtId="0" fontId="9" fillId="0" borderId="59" xfId="0" applyFont="1" applyFill="1" applyBorder="1" applyAlignment="1">
      <alignment horizontal="center" vertical="top"/>
    </xf>
    <xf numFmtId="4" fontId="13" fillId="0" borderId="57" xfId="0" applyNumberFormat="1" applyFont="1" applyFill="1" applyBorder="1" applyAlignment="1" applyProtection="1">
      <alignment horizontal="center" vertical="top" wrapText="1"/>
    </xf>
    <xf numFmtId="0" fontId="9" fillId="0" borderId="48" xfId="0" applyFont="1" applyFill="1" applyBorder="1" applyAlignment="1">
      <alignment horizontal="center" vertical="top"/>
    </xf>
    <xf numFmtId="4" fontId="13" fillId="0" borderId="56" xfId="0" applyNumberFormat="1" applyFont="1" applyFill="1" applyBorder="1" applyAlignment="1" applyProtection="1">
      <alignment horizontal="center" vertical="top" wrapText="1"/>
    </xf>
    <xf numFmtId="0" fontId="9" fillId="0" borderId="62" xfId="0" applyFont="1" applyFill="1" applyBorder="1" applyAlignment="1">
      <alignment horizontal="center" vertical="top"/>
    </xf>
    <xf numFmtId="49" fontId="13" fillId="0" borderId="63" xfId="0" applyNumberFormat="1" applyFont="1" applyFill="1" applyBorder="1" applyAlignment="1" applyProtection="1">
      <alignment horizontal="left" vertical="top" wrapText="1"/>
      <protection locked="0"/>
    </xf>
    <xf numFmtId="4" fontId="13" fillId="0" borderId="64" xfId="0" applyNumberFormat="1" applyFont="1" applyFill="1" applyBorder="1" applyAlignment="1" applyProtection="1">
      <alignment horizontal="center" vertical="top" wrapText="1"/>
      <protection locked="0"/>
    </xf>
    <xf numFmtId="4" fontId="13" fillId="0" borderId="65" xfId="0" applyNumberFormat="1" applyFont="1" applyFill="1" applyBorder="1" applyAlignment="1" applyProtection="1">
      <alignment horizontal="center" vertical="top" wrapText="1"/>
    </xf>
    <xf numFmtId="164" fontId="5" fillId="4" borderId="4" xfId="0" applyNumberFormat="1" applyFont="1" applyFill="1" applyBorder="1" applyAlignment="1">
      <alignment horizontal="center" vertical="center" wrapText="1"/>
    </xf>
    <xf numFmtId="164" fontId="1" fillId="4" borderId="38" xfId="0" applyNumberFormat="1" applyFont="1" applyFill="1" applyBorder="1" applyAlignment="1">
      <alignment horizontal="center" vertical="center" wrapText="1"/>
    </xf>
    <xf numFmtId="164" fontId="11" fillId="0" borderId="33" xfId="0" applyNumberFormat="1" applyFont="1" applyFill="1" applyBorder="1" applyAlignment="1">
      <alignment horizontal="center" vertical="top"/>
    </xf>
    <xf numFmtId="164" fontId="9" fillId="0" borderId="27" xfId="0" applyNumberFormat="1" applyFont="1" applyFill="1" applyBorder="1" applyAlignment="1">
      <alignment horizontal="center" vertical="top"/>
    </xf>
    <xf numFmtId="164" fontId="9" fillId="0" borderId="33" xfId="0" applyNumberFormat="1" applyFont="1" applyFill="1" applyBorder="1" applyAlignment="1">
      <alignment horizontal="center" vertical="top"/>
    </xf>
    <xf numFmtId="16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164" fontId="12" fillId="0" borderId="8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32" xfId="0" applyNumberFormat="1" applyFont="1" applyFill="1" applyBorder="1" applyAlignment="1" applyProtection="1">
      <alignment horizontal="center" vertical="top" wrapText="1"/>
      <protection locked="0"/>
    </xf>
    <xf numFmtId="164" fontId="9" fillId="0" borderId="0" xfId="0" applyNumberFormat="1" applyFont="1" applyFill="1" applyBorder="1" applyAlignment="1">
      <alignment horizontal="center" vertical="top"/>
    </xf>
    <xf numFmtId="164" fontId="13" fillId="0" borderId="6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Alignment="1">
      <alignment horizontal="center" vertical="top"/>
    </xf>
    <xf numFmtId="4" fontId="16" fillId="0" borderId="4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164" fontId="14" fillId="0" borderId="25" xfId="0" applyNumberFormat="1" applyFont="1" applyFill="1" applyBorder="1" applyAlignment="1" applyProtection="1">
      <alignment horizontal="center" vertical="top" wrapText="1"/>
    </xf>
    <xf numFmtId="4" fontId="14" fillId="0" borderId="24" xfId="0" applyNumberFormat="1" applyFont="1" applyFill="1" applyBorder="1" applyAlignment="1">
      <alignment horizontal="center" vertical="top" wrapText="1"/>
    </xf>
    <xf numFmtId="4" fontId="14" fillId="0" borderId="23" xfId="0" applyNumberFormat="1" applyFont="1" applyFill="1" applyBorder="1" applyAlignment="1">
      <alignment horizontal="center" vertical="top" wrapText="1"/>
    </xf>
    <xf numFmtId="0" fontId="17" fillId="2" borderId="0" xfId="0" applyFont="1" applyFill="1" applyAlignment="1">
      <alignment horizontal="center"/>
    </xf>
    <xf numFmtId="4" fontId="18" fillId="2" borderId="26" xfId="0" applyNumberFormat="1" applyFont="1" applyFill="1" applyBorder="1" applyAlignment="1" applyProtection="1">
      <alignment horizontal="right" vertical="top" wrapText="1"/>
    </xf>
    <xf numFmtId="164" fontId="18" fillId="2" borderId="26" xfId="0" applyNumberFormat="1" applyFont="1" applyFill="1" applyBorder="1" applyAlignment="1" applyProtection="1">
      <alignment horizontal="right" vertical="top" wrapText="1"/>
    </xf>
    <xf numFmtId="4" fontId="19" fillId="2" borderId="26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4" fontId="18" fillId="2" borderId="0" xfId="0" applyNumberFormat="1" applyFont="1" applyFill="1" applyBorder="1" applyAlignment="1" applyProtection="1">
      <alignment horizontal="right" vertical="top" wrapText="1"/>
    </xf>
    <xf numFmtId="164" fontId="18" fillId="2" borderId="0" xfId="0" applyNumberFormat="1" applyFont="1" applyFill="1" applyBorder="1" applyAlignment="1" applyProtection="1">
      <alignment horizontal="right" vertical="top" wrapText="1"/>
    </xf>
    <xf numFmtId="4" fontId="19" fillId="2" borderId="0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4" fontId="16" fillId="0" borderId="25" xfId="0" applyNumberFormat="1" applyFont="1" applyFill="1" applyBorder="1" applyAlignment="1" applyProtection="1">
      <alignment horizontal="center" vertical="top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9" fillId="0" borderId="58" xfId="0" applyFont="1" applyFill="1" applyBorder="1" applyAlignment="1">
      <alignment horizontal="center" vertical="top" wrapText="1"/>
    </xf>
    <xf numFmtId="0" fontId="11" fillId="0" borderId="27" xfId="0" applyFont="1" applyFill="1" applyBorder="1" applyAlignment="1">
      <alignment vertical="top" wrapText="1"/>
    </xf>
    <xf numFmtId="0" fontId="11" fillId="0" borderId="49" xfId="0" applyFont="1" applyFill="1" applyBorder="1" applyAlignment="1">
      <alignment vertical="top" wrapText="1"/>
    </xf>
    <xf numFmtId="0" fontId="9" fillId="0" borderId="30" xfId="0" applyFont="1" applyFill="1" applyBorder="1" applyAlignment="1">
      <alignment horizontal="center" vertical="top" wrapText="1"/>
    </xf>
    <xf numFmtId="0" fontId="11" fillId="0" borderId="31" xfId="0" applyFont="1" applyFill="1" applyBorder="1" applyAlignment="1">
      <alignment vertical="top" wrapText="1"/>
    </xf>
    <xf numFmtId="0" fontId="11" fillId="0" borderId="24" xfId="0" applyFont="1" applyFill="1" applyBorder="1" applyAlignment="1">
      <alignment vertical="top" wrapText="1"/>
    </xf>
    <xf numFmtId="0" fontId="9" fillId="0" borderId="60" xfId="0" applyFont="1" applyFill="1" applyBorder="1" applyAlignment="1">
      <alignment horizontal="center" vertical="top" wrapText="1"/>
    </xf>
    <xf numFmtId="0" fontId="11" fillId="0" borderId="61" xfId="0" applyFont="1" applyFill="1" applyBorder="1" applyAlignment="1">
      <alignment vertical="top" wrapText="1"/>
    </xf>
    <xf numFmtId="0" fontId="11" fillId="0" borderId="31" xfId="0" applyFont="1" applyFill="1" applyBorder="1" applyAlignment="1">
      <alignment horizontal="center" vertical="top" wrapText="1"/>
    </xf>
    <xf numFmtId="0" fontId="11" fillId="0" borderId="24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16" fillId="0" borderId="40" xfId="0" applyNumberFormat="1" applyFont="1" applyFill="1" applyBorder="1" applyAlignment="1" applyProtection="1">
      <alignment horizontal="right" vertical="top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4" fontId="16" fillId="0" borderId="42" xfId="0" applyNumberFormat="1" applyFont="1" applyFill="1" applyBorder="1" applyAlignment="1" applyProtection="1">
      <alignment horizontal="right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22" xfId="0" applyNumberFormat="1" applyFont="1" applyFill="1" applyBorder="1" applyAlignment="1" applyProtection="1">
      <alignment horizontal="right" vertical="top" wrapText="1"/>
    </xf>
    <xf numFmtId="4" fontId="14" fillId="0" borderId="15" xfId="0" applyNumberFormat="1" applyFont="1" applyFill="1" applyBorder="1" applyAlignment="1" applyProtection="1">
      <alignment horizontal="right" vertical="top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0" fontId="9" fillId="0" borderId="45" xfId="0" applyFont="1" applyFill="1" applyBorder="1" applyAlignment="1">
      <alignment horizontal="center" vertical="top" wrapText="1"/>
    </xf>
    <xf numFmtId="0" fontId="11" fillId="0" borderId="46" xfId="0" applyFont="1" applyFill="1" applyBorder="1" applyAlignment="1">
      <alignment horizontal="center" vertical="top" wrapText="1"/>
    </xf>
    <xf numFmtId="0" fontId="11" fillId="0" borderId="47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0" fontId="11" fillId="0" borderId="29" xfId="0" applyFont="1" applyFill="1" applyBorder="1" applyAlignment="1">
      <alignment horizontal="center" vertical="top" wrapText="1"/>
    </xf>
    <xf numFmtId="0" fontId="9" fillId="0" borderId="52" xfId="0" applyFont="1" applyFill="1" applyBorder="1" applyAlignment="1">
      <alignment horizontal="center" vertical="top" wrapText="1"/>
    </xf>
    <xf numFmtId="0" fontId="11" fillId="0" borderId="34" xfId="0" applyFont="1" applyFill="1" applyBorder="1" applyAlignment="1">
      <alignment horizontal="center" vertical="top" wrapText="1"/>
    </xf>
    <xf numFmtId="0" fontId="11" fillId="0" borderId="53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7"/>
  <sheetViews>
    <sheetView tabSelected="1" zoomScale="115" zoomScaleNormal="115" workbookViewId="0">
      <selection activeCell="G330" sqref="G33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25" customWidth="1"/>
    <col min="5" max="5" width="7.140625" customWidth="1"/>
    <col min="6" max="6" width="17.140625" customWidth="1"/>
    <col min="7" max="7" width="14" style="11" customWidth="1"/>
    <col min="8" max="8" width="22.85546875" customWidth="1"/>
    <col min="11" max="12" width="24.42578125" customWidth="1"/>
    <col min="13" max="13" width="21.28515625" customWidth="1"/>
    <col min="14" max="14" width="7.28515625" customWidth="1"/>
    <col min="15" max="15" width="15" customWidth="1"/>
    <col min="16" max="16" width="13.85546875" customWidth="1"/>
    <col min="17" max="17" width="8.7109375" style="11" customWidth="1"/>
    <col min="18" max="18" width="22.7109375" customWidth="1"/>
  </cols>
  <sheetData>
    <row r="1" spans="1:28" ht="34.5" customHeight="1" x14ac:dyDescent="0.25">
      <c r="B1" s="119" t="s">
        <v>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B2" s="1"/>
      <c r="C2" s="1"/>
      <c r="D2" s="1"/>
      <c r="E2" s="1"/>
      <c r="F2" s="1"/>
      <c r="G2" s="9"/>
      <c r="H2" s="1"/>
      <c r="I2" s="1"/>
      <c r="J2" s="1"/>
      <c r="K2" s="1"/>
      <c r="L2" s="1"/>
      <c r="M2" s="1"/>
      <c r="N2" s="1"/>
      <c r="O2" s="1"/>
      <c r="P2" s="1"/>
      <c r="Q2" s="9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0" customHeight="1" thickBot="1" x14ac:dyDescent="0.3">
      <c r="B3" s="120" t="s">
        <v>12</v>
      </c>
      <c r="C3" s="121"/>
      <c r="D3" s="121"/>
      <c r="E3" s="121"/>
      <c r="F3" s="122"/>
      <c r="G3" s="78">
        <v>2870406</v>
      </c>
      <c r="H3" s="8" t="s">
        <v>3</v>
      </c>
      <c r="I3" s="1"/>
      <c r="J3" s="1"/>
      <c r="K3" s="1"/>
      <c r="L3" s="1"/>
      <c r="M3" s="1"/>
      <c r="N3" s="1"/>
      <c r="O3" s="1"/>
      <c r="P3" s="1"/>
      <c r="Q3" s="9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customHeight="1" x14ac:dyDescent="0.25">
      <c r="B4" s="129" t="s">
        <v>18</v>
      </c>
      <c r="C4" s="129"/>
      <c r="D4" s="129"/>
      <c r="E4" s="129"/>
      <c r="F4" s="129"/>
      <c r="G4" s="129"/>
      <c r="H4" s="129"/>
      <c r="I4" s="1"/>
      <c r="J4" s="1"/>
      <c r="K4" s="1"/>
      <c r="L4" s="1"/>
      <c r="M4" s="1"/>
      <c r="N4" s="1"/>
      <c r="O4" s="1"/>
      <c r="P4" s="1"/>
      <c r="Q4" s="9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25">
      <c r="B5" s="1"/>
      <c r="C5" s="1"/>
      <c r="D5" s="1"/>
      <c r="E5" s="1"/>
      <c r="F5" s="1"/>
      <c r="G5" s="9"/>
      <c r="H5" s="1"/>
      <c r="I5" s="1"/>
      <c r="J5" s="1"/>
      <c r="K5" s="1"/>
      <c r="L5" s="1"/>
      <c r="M5" s="1"/>
      <c r="N5" s="1"/>
      <c r="O5" s="1"/>
      <c r="P5" s="1"/>
      <c r="Q5" s="9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 x14ac:dyDescent="0.3">
      <c r="B6" s="1"/>
      <c r="C6" s="1"/>
      <c r="D6" s="1"/>
      <c r="E6" s="1"/>
      <c r="F6" s="1"/>
      <c r="G6" s="9"/>
      <c r="H6" s="1"/>
      <c r="I6" s="1"/>
      <c r="J6" s="1"/>
      <c r="K6" s="1"/>
      <c r="L6" s="1"/>
      <c r="M6" s="1"/>
      <c r="N6" s="1"/>
      <c r="O6" s="1"/>
      <c r="P6" s="1"/>
      <c r="Q6" s="9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3">
      <c r="B7" s="130" t="s">
        <v>13</v>
      </c>
      <c r="C7" s="122"/>
      <c r="D7" s="122"/>
      <c r="E7" s="131"/>
      <c r="F7" s="131"/>
      <c r="G7" s="132"/>
      <c r="H7" s="133"/>
      <c r="I7" s="3"/>
      <c r="J7" s="120" t="s">
        <v>4</v>
      </c>
      <c r="K7" s="121"/>
      <c r="L7" s="121"/>
      <c r="M7" s="121"/>
      <c r="N7" s="121"/>
      <c r="O7" s="121"/>
      <c r="P7" s="121"/>
      <c r="Q7" s="121"/>
      <c r="R7" s="150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15.5" thickBot="1" x14ac:dyDescent="0.3">
      <c r="B8" s="55" t="s">
        <v>5</v>
      </c>
      <c r="C8" s="56" t="s">
        <v>0</v>
      </c>
      <c r="D8" s="56"/>
      <c r="E8" s="56" t="s">
        <v>9</v>
      </c>
      <c r="F8" s="57" t="s">
        <v>10</v>
      </c>
      <c r="G8" s="79" t="s">
        <v>6</v>
      </c>
      <c r="H8" s="58" t="s">
        <v>11</v>
      </c>
      <c r="I8" s="1"/>
      <c r="J8" s="4" t="s">
        <v>5</v>
      </c>
      <c r="K8" s="5" t="s">
        <v>1</v>
      </c>
      <c r="L8" s="5"/>
      <c r="M8" s="6" t="s">
        <v>14</v>
      </c>
      <c r="N8" s="5" t="s">
        <v>9</v>
      </c>
      <c r="O8" s="6" t="s">
        <v>10</v>
      </c>
      <c r="P8" s="6" t="s">
        <v>15</v>
      </c>
      <c r="Q8" s="10" t="s">
        <v>6</v>
      </c>
      <c r="R8" s="7" t="s">
        <v>16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49" customFormat="1" ht="42" customHeight="1" x14ac:dyDescent="0.25">
      <c r="B9" s="59"/>
      <c r="C9" s="141" t="s">
        <v>285</v>
      </c>
      <c r="D9" s="142"/>
      <c r="E9" s="142"/>
      <c r="F9" s="142"/>
      <c r="G9" s="142"/>
      <c r="H9" s="143"/>
      <c r="I9" s="12"/>
      <c r="J9" s="144" t="s">
        <v>286</v>
      </c>
      <c r="K9" s="145"/>
      <c r="L9" s="145"/>
      <c r="M9" s="145"/>
      <c r="N9" s="145"/>
      <c r="O9" s="145"/>
      <c r="P9" s="145"/>
      <c r="Q9" s="145"/>
      <c r="R9" s="146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s="49" customFormat="1" ht="12.75" x14ac:dyDescent="0.25">
      <c r="A10" s="50"/>
      <c r="B10" s="60">
        <v>1</v>
      </c>
      <c r="C10" s="32" t="s">
        <v>19</v>
      </c>
      <c r="D10" s="32" t="s">
        <v>51</v>
      </c>
      <c r="E10" s="33" t="s">
        <v>125</v>
      </c>
      <c r="F10" s="13">
        <v>98.79661016949153</v>
      </c>
      <c r="G10" s="35">
        <v>0.5</v>
      </c>
      <c r="H10" s="61">
        <f>F10*G10</f>
        <v>49.398305084745765</v>
      </c>
      <c r="I10" s="12"/>
      <c r="J10" s="51">
        <f t="shared" ref="J10:J41" si="0">B10</f>
        <v>1</v>
      </c>
      <c r="K10" s="14" t="str">
        <f t="shared" ref="K10:K41" si="1">C10</f>
        <v>Болт</v>
      </c>
      <c r="L10" s="32" t="s">
        <v>51</v>
      </c>
      <c r="M10" s="15"/>
      <c r="N10" s="33" t="s">
        <v>125</v>
      </c>
      <c r="O10" s="16">
        <f>F10</f>
        <v>98.79661016949153</v>
      </c>
      <c r="P10" s="13"/>
      <c r="Q10" s="17">
        <f>G10</f>
        <v>0.5</v>
      </c>
      <c r="R10" s="18">
        <f>P10*Q10</f>
        <v>0</v>
      </c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49" customFormat="1" ht="12.75" x14ac:dyDescent="0.25">
      <c r="A11" s="50"/>
      <c r="B11" s="60">
        <v>2</v>
      </c>
      <c r="C11" s="32" t="s">
        <v>19</v>
      </c>
      <c r="D11" s="32" t="s">
        <v>52</v>
      </c>
      <c r="E11" s="33" t="s">
        <v>125</v>
      </c>
      <c r="F11" s="13">
        <v>116.52542372881356</v>
      </c>
      <c r="G11" s="35">
        <v>10</v>
      </c>
      <c r="H11" s="61">
        <f t="shared" ref="H11:H74" si="2">F11*G11</f>
        <v>1165.2542372881358</v>
      </c>
      <c r="I11" s="12"/>
      <c r="J11" s="51">
        <f t="shared" si="0"/>
        <v>2</v>
      </c>
      <c r="K11" s="14" t="str">
        <f t="shared" si="1"/>
        <v>Болт</v>
      </c>
      <c r="L11" s="32" t="s">
        <v>52</v>
      </c>
      <c r="M11" s="15"/>
      <c r="N11" s="33" t="s">
        <v>125</v>
      </c>
      <c r="O11" s="16">
        <f>F11</f>
        <v>116.52542372881356</v>
      </c>
      <c r="P11" s="13"/>
      <c r="Q11" s="17">
        <f t="shared" ref="Q11:Q14" si="3">G11</f>
        <v>10</v>
      </c>
      <c r="R11" s="18">
        <f t="shared" ref="R11:R14" si="4">P11*Q11</f>
        <v>0</v>
      </c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s="49" customFormat="1" ht="12.75" x14ac:dyDescent="0.25">
      <c r="A12" s="50"/>
      <c r="B12" s="60">
        <v>3</v>
      </c>
      <c r="C12" s="32" t="s">
        <v>19</v>
      </c>
      <c r="D12" s="32" t="s">
        <v>53</v>
      </c>
      <c r="E12" s="33" t="s">
        <v>125</v>
      </c>
      <c r="F12" s="13">
        <v>142.62711864406782</v>
      </c>
      <c r="G12" s="35">
        <v>10</v>
      </c>
      <c r="H12" s="61">
        <f t="shared" si="2"/>
        <v>1426.2711864406783</v>
      </c>
      <c r="I12" s="12"/>
      <c r="J12" s="51">
        <f t="shared" si="0"/>
        <v>3</v>
      </c>
      <c r="K12" s="14" t="str">
        <f t="shared" si="1"/>
        <v>Болт</v>
      </c>
      <c r="L12" s="32" t="s">
        <v>53</v>
      </c>
      <c r="M12" s="15"/>
      <c r="N12" s="33" t="s">
        <v>125</v>
      </c>
      <c r="O12" s="16">
        <f>F12</f>
        <v>142.62711864406782</v>
      </c>
      <c r="P12" s="13"/>
      <c r="Q12" s="17">
        <f t="shared" si="3"/>
        <v>10</v>
      </c>
      <c r="R12" s="18">
        <f t="shared" si="4"/>
        <v>0</v>
      </c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s="49" customFormat="1" ht="12.75" x14ac:dyDescent="0.25">
      <c r="A13" s="50"/>
      <c r="B13" s="60">
        <v>4</v>
      </c>
      <c r="C13" s="32" t="s">
        <v>19</v>
      </c>
      <c r="D13" s="32" t="s">
        <v>54</v>
      </c>
      <c r="E13" s="33" t="s">
        <v>125</v>
      </c>
      <c r="F13" s="13">
        <v>142.62711864406779</v>
      </c>
      <c r="G13" s="35">
        <v>3</v>
      </c>
      <c r="H13" s="61">
        <f t="shared" si="2"/>
        <v>427.88135593220341</v>
      </c>
      <c r="I13" s="12"/>
      <c r="J13" s="51">
        <f t="shared" si="0"/>
        <v>4</v>
      </c>
      <c r="K13" s="14" t="str">
        <f t="shared" si="1"/>
        <v>Болт</v>
      </c>
      <c r="L13" s="32" t="s">
        <v>54</v>
      </c>
      <c r="M13" s="15"/>
      <c r="N13" s="33" t="s">
        <v>125</v>
      </c>
      <c r="O13" s="16">
        <f>F13</f>
        <v>142.62711864406779</v>
      </c>
      <c r="P13" s="13"/>
      <c r="Q13" s="17">
        <f t="shared" si="3"/>
        <v>3</v>
      </c>
      <c r="R13" s="18">
        <f t="shared" si="4"/>
        <v>0</v>
      </c>
      <c r="S13" s="12"/>
      <c r="T13" s="12"/>
      <c r="U13" s="12"/>
      <c r="V13" s="12"/>
      <c r="W13" s="12"/>
      <c r="X13" s="12"/>
      <c r="Y13" s="12"/>
      <c r="Z13" s="12"/>
      <c r="AA13" s="12"/>
      <c r="AB13" s="12"/>
    </row>
    <row r="14" spans="1:28" s="49" customFormat="1" ht="12.75" x14ac:dyDescent="0.25">
      <c r="A14" s="50"/>
      <c r="B14" s="60">
        <v>5</v>
      </c>
      <c r="C14" s="32" t="s">
        <v>19</v>
      </c>
      <c r="D14" s="32" t="s">
        <v>55</v>
      </c>
      <c r="E14" s="33" t="s">
        <v>125</v>
      </c>
      <c r="F14" s="13">
        <v>96.016949152542381</v>
      </c>
      <c r="G14" s="35">
        <v>3</v>
      </c>
      <c r="H14" s="61">
        <f t="shared" si="2"/>
        <v>288.05084745762713</v>
      </c>
      <c r="I14" s="12"/>
      <c r="J14" s="51">
        <f t="shared" si="0"/>
        <v>5</v>
      </c>
      <c r="K14" s="14" t="str">
        <f t="shared" si="1"/>
        <v>Болт</v>
      </c>
      <c r="L14" s="32" t="s">
        <v>55</v>
      </c>
      <c r="M14" s="15"/>
      <c r="N14" s="33" t="s">
        <v>125</v>
      </c>
      <c r="O14" s="16">
        <f>F14</f>
        <v>96.016949152542381</v>
      </c>
      <c r="P14" s="13"/>
      <c r="Q14" s="17">
        <f t="shared" si="3"/>
        <v>3</v>
      </c>
      <c r="R14" s="18">
        <f t="shared" si="4"/>
        <v>0</v>
      </c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28" s="49" customFormat="1" ht="12.75" x14ac:dyDescent="0.25">
      <c r="A15" s="50"/>
      <c r="B15" s="60">
        <v>6</v>
      </c>
      <c r="C15" s="32" t="s">
        <v>19</v>
      </c>
      <c r="D15" s="32" t="s">
        <v>56</v>
      </c>
      <c r="E15" s="33" t="s">
        <v>125</v>
      </c>
      <c r="F15" s="13">
        <v>167.42372881355934</v>
      </c>
      <c r="G15" s="35">
        <v>31.5</v>
      </c>
      <c r="H15" s="61">
        <f t="shared" si="2"/>
        <v>5273.8474576271192</v>
      </c>
      <c r="I15" s="12"/>
      <c r="J15" s="51">
        <f t="shared" si="0"/>
        <v>6</v>
      </c>
      <c r="K15" s="14" t="str">
        <f t="shared" si="1"/>
        <v>Болт</v>
      </c>
      <c r="L15" s="32" t="s">
        <v>56</v>
      </c>
      <c r="M15" s="15"/>
      <c r="N15" s="33" t="s">
        <v>125</v>
      </c>
      <c r="O15" s="16">
        <f t="shared" ref="O15:O342" si="5">F15</f>
        <v>167.42372881355934</v>
      </c>
      <c r="P15" s="13"/>
      <c r="Q15" s="17">
        <f t="shared" ref="Q15:Q342" si="6">G15</f>
        <v>31.5</v>
      </c>
      <c r="R15" s="18">
        <f t="shared" ref="R15:R342" si="7">P15*Q15</f>
        <v>0</v>
      </c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1:28" s="49" customFormat="1" ht="16.5" customHeight="1" x14ac:dyDescent="0.25">
      <c r="A16" s="50"/>
      <c r="B16" s="60">
        <v>7</v>
      </c>
      <c r="C16" s="32" t="s">
        <v>20</v>
      </c>
      <c r="D16" s="32" t="s">
        <v>57</v>
      </c>
      <c r="E16" s="33" t="s">
        <v>126</v>
      </c>
      <c r="F16" s="13">
        <v>46.610169491525426</v>
      </c>
      <c r="G16" s="35">
        <v>18</v>
      </c>
      <c r="H16" s="61">
        <f t="shared" si="2"/>
        <v>838.98305084745766</v>
      </c>
      <c r="I16" s="12"/>
      <c r="J16" s="51">
        <f t="shared" si="0"/>
        <v>7</v>
      </c>
      <c r="K16" s="14" t="str">
        <f t="shared" si="1"/>
        <v>Болт анкерный</v>
      </c>
      <c r="L16" s="32" t="s">
        <v>57</v>
      </c>
      <c r="M16" s="15"/>
      <c r="N16" s="33" t="s">
        <v>126</v>
      </c>
      <c r="O16" s="16">
        <f t="shared" si="5"/>
        <v>46.610169491525426</v>
      </c>
      <c r="P16" s="13"/>
      <c r="Q16" s="17">
        <f t="shared" si="6"/>
        <v>18</v>
      </c>
      <c r="R16" s="18">
        <f t="shared" si="7"/>
        <v>0</v>
      </c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spans="1:28" s="49" customFormat="1" ht="16.5" customHeight="1" x14ac:dyDescent="0.25">
      <c r="A17" s="50"/>
      <c r="B17" s="60">
        <v>8</v>
      </c>
      <c r="C17" s="32" t="s">
        <v>20</v>
      </c>
      <c r="D17" s="32" t="s">
        <v>58</v>
      </c>
      <c r="E17" s="33" t="s">
        <v>126</v>
      </c>
      <c r="F17" s="13">
        <v>27.966101694915256</v>
      </c>
      <c r="G17" s="35">
        <v>1010</v>
      </c>
      <c r="H17" s="61">
        <f t="shared" si="2"/>
        <v>28245.762711864409</v>
      </c>
      <c r="I17" s="12"/>
      <c r="J17" s="51">
        <f t="shared" si="0"/>
        <v>8</v>
      </c>
      <c r="K17" s="14" t="str">
        <f t="shared" si="1"/>
        <v>Болт анкерный</v>
      </c>
      <c r="L17" s="32" t="s">
        <v>58</v>
      </c>
      <c r="M17" s="15"/>
      <c r="N17" s="33" t="s">
        <v>126</v>
      </c>
      <c r="O17" s="16">
        <f t="shared" si="5"/>
        <v>27.966101694915256</v>
      </c>
      <c r="P17" s="13"/>
      <c r="Q17" s="17">
        <f t="shared" si="6"/>
        <v>1010</v>
      </c>
      <c r="R17" s="18">
        <f t="shared" si="7"/>
        <v>0</v>
      </c>
      <c r="S17" s="12"/>
      <c r="T17" s="12"/>
      <c r="U17" s="12"/>
      <c r="V17" s="12"/>
      <c r="W17" s="12"/>
      <c r="X17" s="12"/>
      <c r="Y17" s="12"/>
      <c r="Z17" s="12"/>
      <c r="AA17" s="12"/>
      <c r="AB17" s="12"/>
    </row>
    <row r="18" spans="1:28" s="49" customFormat="1" ht="16.5" customHeight="1" x14ac:dyDescent="0.25">
      <c r="A18" s="50"/>
      <c r="B18" s="60">
        <v>9</v>
      </c>
      <c r="C18" s="32" t="s">
        <v>20</v>
      </c>
      <c r="D18" s="32" t="s">
        <v>59</v>
      </c>
      <c r="E18" s="33" t="s">
        <v>126</v>
      </c>
      <c r="F18" s="13">
        <v>27.966101694915256</v>
      </c>
      <c r="G18" s="35">
        <v>6</v>
      </c>
      <c r="H18" s="61">
        <f t="shared" si="2"/>
        <v>167.79661016949154</v>
      </c>
      <c r="I18" s="12"/>
      <c r="J18" s="51">
        <f t="shared" si="0"/>
        <v>9</v>
      </c>
      <c r="K18" s="14" t="str">
        <f t="shared" si="1"/>
        <v>Болт анкерный</v>
      </c>
      <c r="L18" s="32" t="s">
        <v>59</v>
      </c>
      <c r="M18" s="15"/>
      <c r="N18" s="33" t="s">
        <v>126</v>
      </c>
      <c r="O18" s="16">
        <f>F18</f>
        <v>27.966101694915256</v>
      </c>
      <c r="P18" s="13"/>
      <c r="Q18" s="17">
        <f>G18</f>
        <v>6</v>
      </c>
      <c r="R18" s="18">
        <f>P18*Q18</f>
        <v>0</v>
      </c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spans="1:28" s="49" customFormat="1" ht="12.75" x14ac:dyDescent="0.25">
      <c r="A19" s="50"/>
      <c r="B19" s="60">
        <v>10</v>
      </c>
      <c r="C19" s="32" t="s">
        <v>21</v>
      </c>
      <c r="D19" s="32" t="s">
        <v>60</v>
      </c>
      <c r="E19" s="33" t="s">
        <v>126</v>
      </c>
      <c r="F19" s="13">
        <v>16.779661016949156</v>
      </c>
      <c r="G19" s="35">
        <v>2</v>
      </c>
      <c r="H19" s="61">
        <f t="shared" si="2"/>
        <v>33.559322033898312</v>
      </c>
      <c r="I19" s="12"/>
      <c r="J19" s="51">
        <f t="shared" si="0"/>
        <v>10</v>
      </c>
      <c r="K19" s="14" t="str">
        <f t="shared" si="1"/>
        <v>Болт анкерный (с гайкой)</v>
      </c>
      <c r="L19" s="32" t="s">
        <v>60</v>
      </c>
      <c r="M19" s="15"/>
      <c r="N19" s="33" t="s">
        <v>126</v>
      </c>
      <c r="O19" s="16">
        <f t="shared" ref="O19:O26" si="8">F19</f>
        <v>16.779661016949156</v>
      </c>
      <c r="P19" s="13"/>
      <c r="Q19" s="17">
        <f t="shared" ref="Q19:Q26" si="9">G19</f>
        <v>2</v>
      </c>
      <c r="R19" s="18">
        <f t="shared" ref="R19:R26" si="10">P19*Q19</f>
        <v>0</v>
      </c>
      <c r="S19" s="12"/>
      <c r="T19" s="12"/>
      <c r="U19" s="12"/>
      <c r="V19" s="12"/>
      <c r="W19" s="12"/>
      <c r="X19" s="12"/>
      <c r="Y19" s="12"/>
      <c r="Z19" s="12"/>
      <c r="AA19" s="12"/>
      <c r="AB19" s="12"/>
    </row>
    <row r="20" spans="1:28" s="49" customFormat="1" ht="12.75" x14ac:dyDescent="0.25">
      <c r="A20" s="50"/>
      <c r="B20" s="60">
        <v>11</v>
      </c>
      <c r="C20" s="32" t="s">
        <v>22</v>
      </c>
      <c r="D20" s="32" t="s">
        <v>61</v>
      </c>
      <c r="E20" s="33" t="s">
        <v>126</v>
      </c>
      <c r="F20" s="13">
        <v>20.508474576271187</v>
      </c>
      <c r="G20" s="35">
        <v>103</v>
      </c>
      <c r="H20" s="61">
        <f t="shared" si="2"/>
        <v>2112.3728813559323</v>
      </c>
      <c r="I20" s="12"/>
      <c r="J20" s="51">
        <f t="shared" si="0"/>
        <v>11</v>
      </c>
      <c r="K20" s="14" t="str">
        <f t="shared" si="1"/>
        <v>Болт анкерный с гайкой</v>
      </c>
      <c r="L20" s="32" t="s">
        <v>61</v>
      </c>
      <c r="M20" s="15"/>
      <c r="N20" s="33" t="s">
        <v>126</v>
      </c>
      <c r="O20" s="16">
        <f t="shared" si="8"/>
        <v>20.508474576271187</v>
      </c>
      <c r="P20" s="13"/>
      <c r="Q20" s="17">
        <f t="shared" si="9"/>
        <v>103</v>
      </c>
      <c r="R20" s="18">
        <f t="shared" si="10"/>
        <v>0</v>
      </c>
      <c r="S20" s="12"/>
      <c r="T20" s="12"/>
      <c r="U20" s="12"/>
      <c r="V20" s="12"/>
      <c r="W20" s="12"/>
      <c r="X20" s="12"/>
      <c r="Y20" s="12"/>
      <c r="Z20" s="12"/>
      <c r="AA20" s="12"/>
      <c r="AB20" s="12"/>
    </row>
    <row r="21" spans="1:28" s="49" customFormat="1" ht="12.75" x14ac:dyDescent="0.25">
      <c r="A21" s="50"/>
      <c r="B21" s="60">
        <v>12</v>
      </c>
      <c r="C21" s="32" t="s">
        <v>23</v>
      </c>
      <c r="D21" s="34" t="s">
        <v>62</v>
      </c>
      <c r="E21" s="33" t="s">
        <v>126</v>
      </c>
      <c r="F21" s="13">
        <v>65.254237288135599</v>
      </c>
      <c r="G21" s="35">
        <v>2</v>
      </c>
      <c r="H21" s="61">
        <f t="shared" si="2"/>
        <v>130.5084745762712</v>
      </c>
      <c r="I21" s="12"/>
      <c r="J21" s="51">
        <f t="shared" si="0"/>
        <v>12</v>
      </c>
      <c r="K21" s="14" t="str">
        <f t="shared" si="1"/>
        <v>Болт Б5</v>
      </c>
      <c r="L21" s="34" t="s">
        <v>62</v>
      </c>
      <c r="M21" s="15"/>
      <c r="N21" s="33" t="s">
        <v>126</v>
      </c>
      <c r="O21" s="16">
        <f t="shared" si="8"/>
        <v>65.254237288135599</v>
      </c>
      <c r="P21" s="13"/>
      <c r="Q21" s="17">
        <f t="shared" si="9"/>
        <v>2</v>
      </c>
      <c r="R21" s="18">
        <f t="shared" si="10"/>
        <v>0</v>
      </c>
      <c r="S21" s="12"/>
      <c r="T21" s="12"/>
      <c r="U21" s="12"/>
      <c r="V21" s="12"/>
      <c r="W21" s="12"/>
      <c r="X21" s="12"/>
      <c r="Y21" s="12"/>
      <c r="Z21" s="12"/>
      <c r="AA21" s="12"/>
      <c r="AB21" s="12"/>
    </row>
    <row r="22" spans="1:28" s="49" customFormat="1" ht="38.25" x14ac:dyDescent="0.25">
      <c r="A22" s="50"/>
      <c r="B22" s="60">
        <v>13</v>
      </c>
      <c r="C22" s="32" t="s">
        <v>24</v>
      </c>
      <c r="D22" s="32" t="s">
        <v>63</v>
      </c>
      <c r="E22" s="33" t="s">
        <v>127</v>
      </c>
      <c r="F22" s="13">
        <v>773.72881355932202</v>
      </c>
      <c r="G22" s="35">
        <v>108</v>
      </c>
      <c r="H22" s="61">
        <f t="shared" si="2"/>
        <v>83562.711864406781</v>
      </c>
      <c r="I22" s="12"/>
      <c r="J22" s="51">
        <f t="shared" si="0"/>
        <v>13</v>
      </c>
      <c r="K22" s="14" t="str">
        <f t="shared" si="1"/>
        <v>Болт заварной М 18х400 с заварной серьгой СРС-7-16 (с гайкой и шайбой)</v>
      </c>
      <c r="L22" s="32" t="s">
        <v>63</v>
      </c>
      <c r="M22" s="15"/>
      <c r="N22" s="33" t="s">
        <v>127</v>
      </c>
      <c r="O22" s="16">
        <f t="shared" si="8"/>
        <v>773.72881355932202</v>
      </c>
      <c r="P22" s="13"/>
      <c r="Q22" s="17">
        <f t="shared" si="9"/>
        <v>108</v>
      </c>
      <c r="R22" s="18">
        <f t="shared" si="10"/>
        <v>0</v>
      </c>
      <c r="S22" s="12"/>
      <c r="T22" s="12"/>
      <c r="U22" s="12"/>
      <c r="V22" s="12"/>
      <c r="W22" s="12"/>
      <c r="X22" s="12"/>
      <c r="Y22" s="12"/>
      <c r="Z22" s="12"/>
      <c r="AA22" s="12"/>
      <c r="AB22" s="12"/>
    </row>
    <row r="23" spans="1:28" s="49" customFormat="1" ht="12.75" x14ac:dyDescent="0.25">
      <c r="A23" s="50"/>
      <c r="B23" s="60">
        <v>14</v>
      </c>
      <c r="C23" s="32" t="s">
        <v>25</v>
      </c>
      <c r="D23" s="32" t="s">
        <v>64</v>
      </c>
      <c r="E23" s="33" t="s">
        <v>125</v>
      </c>
      <c r="F23" s="13">
        <v>149.15254237288136</v>
      </c>
      <c r="G23" s="35">
        <v>3.5</v>
      </c>
      <c r="H23" s="61">
        <f t="shared" si="2"/>
        <v>522.03389830508479</v>
      </c>
      <c r="I23" s="12"/>
      <c r="J23" s="51">
        <f t="shared" si="0"/>
        <v>14</v>
      </c>
      <c r="K23" s="14" t="str">
        <f t="shared" si="1"/>
        <v>Болт оцинкованный</v>
      </c>
      <c r="L23" s="32" t="s">
        <v>64</v>
      </c>
      <c r="M23" s="15"/>
      <c r="N23" s="33" t="s">
        <v>125</v>
      </c>
      <c r="O23" s="16">
        <f t="shared" si="8"/>
        <v>149.15254237288136</v>
      </c>
      <c r="P23" s="13"/>
      <c r="Q23" s="17">
        <f t="shared" si="9"/>
        <v>3.5</v>
      </c>
      <c r="R23" s="18">
        <f t="shared" si="10"/>
        <v>0</v>
      </c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1:28" s="49" customFormat="1" ht="12.75" x14ac:dyDescent="0.25">
      <c r="A24" s="50"/>
      <c r="B24" s="60">
        <v>15</v>
      </c>
      <c r="C24" s="32" t="s">
        <v>25</v>
      </c>
      <c r="D24" s="32" t="s">
        <v>65</v>
      </c>
      <c r="E24" s="33" t="s">
        <v>125</v>
      </c>
      <c r="F24" s="13">
        <v>149.15254237288136</v>
      </c>
      <c r="G24" s="35">
        <v>2</v>
      </c>
      <c r="H24" s="61">
        <f t="shared" si="2"/>
        <v>298.30508474576271</v>
      </c>
      <c r="I24" s="12"/>
      <c r="J24" s="51">
        <f t="shared" si="0"/>
        <v>15</v>
      </c>
      <c r="K24" s="14" t="str">
        <f t="shared" si="1"/>
        <v>Болт оцинкованный</v>
      </c>
      <c r="L24" s="32" t="s">
        <v>65</v>
      </c>
      <c r="M24" s="15"/>
      <c r="N24" s="33" t="s">
        <v>125</v>
      </c>
      <c r="O24" s="16">
        <f t="shared" si="8"/>
        <v>149.15254237288136</v>
      </c>
      <c r="P24" s="13"/>
      <c r="Q24" s="17">
        <f t="shared" si="9"/>
        <v>2</v>
      </c>
      <c r="R24" s="18">
        <f t="shared" si="10"/>
        <v>0</v>
      </c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spans="1:28" s="49" customFormat="1" ht="12.75" x14ac:dyDescent="0.25">
      <c r="A25" s="50"/>
      <c r="B25" s="60">
        <v>16</v>
      </c>
      <c r="C25" s="32" t="s">
        <v>26</v>
      </c>
      <c r="D25" s="32" t="s">
        <v>66</v>
      </c>
      <c r="E25" s="33" t="s">
        <v>125</v>
      </c>
      <c r="F25" s="13">
        <v>149.15254237288136</v>
      </c>
      <c r="G25" s="35">
        <v>7</v>
      </c>
      <c r="H25" s="61">
        <f t="shared" si="2"/>
        <v>1044.0677966101696</v>
      </c>
      <c r="I25" s="12"/>
      <c r="J25" s="51">
        <f t="shared" si="0"/>
        <v>16</v>
      </c>
      <c r="K25" s="14" t="str">
        <f t="shared" si="1"/>
        <v>Болт с гайкой</v>
      </c>
      <c r="L25" s="32" t="s">
        <v>66</v>
      </c>
      <c r="M25" s="15"/>
      <c r="N25" s="33" t="s">
        <v>125</v>
      </c>
      <c r="O25" s="16">
        <f t="shared" si="8"/>
        <v>149.15254237288136</v>
      </c>
      <c r="P25" s="13"/>
      <c r="Q25" s="17">
        <f t="shared" si="9"/>
        <v>7</v>
      </c>
      <c r="R25" s="18">
        <f t="shared" si="10"/>
        <v>0</v>
      </c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1:28" s="49" customFormat="1" ht="12.75" x14ac:dyDescent="0.25">
      <c r="A26" s="50"/>
      <c r="B26" s="60">
        <v>17</v>
      </c>
      <c r="C26" s="32" t="s">
        <v>26</v>
      </c>
      <c r="D26" s="32" t="s">
        <v>67</v>
      </c>
      <c r="E26" s="33" t="s">
        <v>125</v>
      </c>
      <c r="F26" s="13">
        <v>151.9375</v>
      </c>
      <c r="G26" s="35">
        <v>8</v>
      </c>
      <c r="H26" s="61">
        <f t="shared" si="2"/>
        <v>1215.5</v>
      </c>
      <c r="I26" s="12"/>
      <c r="J26" s="51">
        <f t="shared" si="0"/>
        <v>17</v>
      </c>
      <c r="K26" s="14" t="str">
        <f t="shared" si="1"/>
        <v>Болт с гайкой</v>
      </c>
      <c r="L26" s="32" t="s">
        <v>67</v>
      </c>
      <c r="M26" s="15"/>
      <c r="N26" s="33" t="s">
        <v>125</v>
      </c>
      <c r="O26" s="16">
        <f t="shared" si="8"/>
        <v>151.9375</v>
      </c>
      <c r="P26" s="13"/>
      <c r="Q26" s="17">
        <f t="shared" si="9"/>
        <v>8</v>
      </c>
      <c r="R26" s="18">
        <f t="shared" si="10"/>
        <v>0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1:28" s="49" customFormat="1" ht="25.5" x14ac:dyDescent="0.25">
      <c r="A27" s="50"/>
      <c r="B27" s="60">
        <v>18</v>
      </c>
      <c r="C27" s="32" t="s">
        <v>27</v>
      </c>
      <c r="D27" s="32" t="s">
        <v>68</v>
      </c>
      <c r="E27" s="33" t="s">
        <v>125</v>
      </c>
      <c r="F27" s="13">
        <v>158.5256185466589</v>
      </c>
      <c r="G27" s="35">
        <v>87</v>
      </c>
      <c r="H27" s="61">
        <f t="shared" si="2"/>
        <v>13791.728813559324</v>
      </c>
      <c r="I27" s="12"/>
      <c r="J27" s="51">
        <f t="shared" si="0"/>
        <v>18</v>
      </c>
      <c r="K27" s="14" t="str">
        <f t="shared" si="1"/>
        <v>Болт с полной резьбой оцинкованный</v>
      </c>
      <c r="L27" s="32" t="s">
        <v>68</v>
      </c>
      <c r="M27" s="15"/>
      <c r="N27" s="33" t="s">
        <v>125</v>
      </c>
      <c r="O27" s="16">
        <f>F27</f>
        <v>158.5256185466589</v>
      </c>
      <c r="P27" s="13"/>
      <c r="Q27" s="17">
        <f>G27</f>
        <v>87</v>
      </c>
      <c r="R27" s="18">
        <f>P27*Q27</f>
        <v>0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spans="1:28" s="49" customFormat="1" ht="25.5" x14ac:dyDescent="0.25">
      <c r="A28" s="50"/>
      <c r="B28" s="60">
        <v>19</v>
      </c>
      <c r="C28" s="32" t="s">
        <v>27</v>
      </c>
      <c r="D28" s="32" t="s">
        <v>69</v>
      </c>
      <c r="E28" s="33" t="s">
        <v>125</v>
      </c>
      <c r="F28" s="13">
        <v>158.47457627118644</v>
      </c>
      <c r="G28" s="35">
        <v>41</v>
      </c>
      <c r="H28" s="61">
        <f t="shared" si="2"/>
        <v>6497.4576271186443</v>
      </c>
      <c r="I28" s="12"/>
      <c r="J28" s="51">
        <f t="shared" si="0"/>
        <v>19</v>
      </c>
      <c r="K28" s="14" t="str">
        <f t="shared" si="1"/>
        <v>Болт с полной резьбой оцинкованный</v>
      </c>
      <c r="L28" s="32" t="s">
        <v>69</v>
      </c>
      <c r="M28" s="15"/>
      <c r="N28" s="33" t="s">
        <v>125</v>
      </c>
      <c r="O28" s="16">
        <f t="shared" ref="O28:O34" si="11">F28</f>
        <v>158.47457627118644</v>
      </c>
      <c r="P28" s="13"/>
      <c r="Q28" s="17">
        <f t="shared" ref="Q28:Q34" si="12">G28</f>
        <v>41</v>
      </c>
      <c r="R28" s="18">
        <f t="shared" ref="R28:R34" si="13">P28*Q28</f>
        <v>0</v>
      </c>
      <c r="S28" s="12"/>
      <c r="T28" s="12"/>
      <c r="U28" s="12"/>
      <c r="V28" s="12"/>
      <c r="W28" s="12"/>
      <c r="X28" s="12"/>
      <c r="Y28" s="12"/>
      <c r="Z28" s="12"/>
      <c r="AA28" s="12"/>
      <c r="AB28" s="12"/>
    </row>
    <row r="29" spans="1:28" s="49" customFormat="1" ht="25.5" x14ac:dyDescent="0.25">
      <c r="A29" s="50"/>
      <c r="B29" s="60">
        <v>20</v>
      </c>
      <c r="C29" s="32" t="s">
        <v>27</v>
      </c>
      <c r="D29" s="32" t="s">
        <v>70</v>
      </c>
      <c r="E29" s="33" t="s">
        <v>125</v>
      </c>
      <c r="F29" s="13">
        <v>149.15254237288136</v>
      </c>
      <c r="G29" s="35">
        <v>50</v>
      </c>
      <c r="H29" s="61">
        <f t="shared" si="2"/>
        <v>7457.6271186440681</v>
      </c>
      <c r="I29" s="12"/>
      <c r="J29" s="51">
        <f t="shared" si="0"/>
        <v>20</v>
      </c>
      <c r="K29" s="14" t="str">
        <f t="shared" si="1"/>
        <v>Болт с полной резьбой оцинкованный</v>
      </c>
      <c r="L29" s="32" t="s">
        <v>70</v>
      </c>
      <c r="M29" s="15"/>
      <c r="N29" s="33" t="s">
        <v>125</v>
      </c>
      <c r="O29" s="16">
        <f t="shared" si="11"/>
        <v>149.15254237288136</v>
      </c>
      <c r="P29" s="13"/>
      <c r="Q29" s="17">
        <f t="shared" si="12"/>
        <v>50</v>
      </c>
      <c r="R29" s="18">
        <f t="shared" si="13"/>
        <v>0</v>
      </c>
      <c r="S29" s="12"/>
      <c r="T29" s="12"/>
      <c r="U29" s="12"/>
      <c r="V29" s="12"/>
      <c r="W29" s="12"/>
      <c r="X29" s="12"/>
      <c r="Y29" s="12"/>
      <c r="Z29" s="12"/>
      <c r="AA29" s="12"/>
      <c r="AB29" s="12"/>
    </row>
    <row r="30" spans="1:28" s="49" customFormat="1" ht="15.75" customHeight="1" x14ac:dyDescent="0.25">
      <c r="A30" s="50"/>
      <c r="B30" s="60">
        <v>21</v>
      </c>
      <c r="C30" s="32" t="s">
        <v>28</v>
      </c>
      <c r="D30" s="32" t="s">
        <v>71</v>
      </c>
      <c r="E30" s="33" t="s">
        <v>125</v>
      </c>
      <c r="F30" s="13">
        <v>121.1864406779661</v>
      </c>
      <c r="G30" s="35">
        <v>3</v>
      </c>
      <c r="H30" s="61">
        <f t="shared" si="2"/>
        <v>363.5593220338983</v>
      </c>
      <c r="I30" s="12"/>
      <c r="J30" s="51">
        <f t="shared" si="0"/>
        <v>21</v>
      </c>
      <c r="K30" s="14" t="str">
        <f t="shared" si="1"/>
        <v>Болт с шестигранной головкой</v>
      </c>
      <c r="L30" s="32" t="s">
        <v>71</v>
      </c>
      <c r="M30" s="15"/>
      <c r="N30" s="33" t="s">
        <v>125</v>
      </c>
      <c r="O30" s="16">
        <f t="shared" si="11"/>
        <v>121.1864406779661</v>
      </c>
      <c r="P30" s="13"/>
      <c r="Q30" s="17">
        <f t="shared" si="12"/>
        <v>3</v>
      </c>
      <c r="R30" s="18">
        <f t="shared" si="13"/>
        <v>0</v>
      </c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spans="1:28" s="49" customFormat="1" ht="15.75" customHeight="1" x14ac:dyDescent="0.25">
      <c r="A31" s="50"/>
      <c r="B31" s="60">
        <v>22</v>
      </c>
      <c r="C31" s="32" t="s">
        <v>28</v>
      </c>
      <c r="D31" s="32" t="s">
        <v>72</v>
      </c>
      <c r="E31" s="33" t="s">
        <v>125</v>
      </c>
      <c r="F31" s="13">
        <v>140.57627118644069</v>
      </c>
      <c r="G31" s="35">
        <v>0.5</v>
      </c>
      <c r="H31" s="61">
        <f t="shared" si="2"/>
        <v>70.288135593220346</v>
      </c>
      <c r="I31" s="12"/>
      <c r="J31" s="51">
        <f t="shared" si="0"/>
        <v>22</v>
      </c>
      <c r="K31" s="14" t="str">
        <f t="shared" si="1"/>
        <v>Болт с шестигранной головкой</v>
      </c>
      <c r="L31" s="32" t="s">
        <v>72</v>
      </c>
      <c r="M31" s="15"/>
      <c r="N31" s="33" t="s">
        <v>125</v>
      </c>
      <c r="O31" s="16">
        <f t="shared" si="11"/>
        <v>140.57627118644069</v>
      </c>
      <c r="P31" s="13"/>
      <c r="Q31" s="17">
        <f t="shared" si="12"/>
        <v>0.5</v>
      </c>
      <c r="R31" s="18">
        <f t="shared" si="13"/>
        <v>0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</row>
    <row r="32" spans="1:28" s="49" customFormat="1" ht="15.75" customHeight="1" x14ac:dyDescent="0.25">
      <c r="A32" s="50"/>
      <c r="B32" s="60">
        <v>23</v>
      </c>
      <c r="C32" s="32" t="s">
        <v>28</v>
      </c>
      <c r="D32" s="32" t="s">
        <v>73</v>
      </c>
      <c r="E32" s="33" t="s">
        <v>125</v>
      </c>
      <c r="F32" s="13">
        <v>132.77520071364853</v>
      </c>
      <c r="G32" s="35">
        <v>19</v>
      </c>
      <c r="H32" s="61">
        <f t="shared" si="2"/>
        <v>2522.7288135593221</v>
      </c>
      <c r="I32" s="12"/>
      <c r="J32" s="51">
        <f t="shared" si="0"/>
        <v>23</v>
      </c>
      <c r="K32" s="14" t="str">
        <f t="shared" si="1"/>
        <v>Болт с шестигранной головкой</v>
      </c>
      <c r="L32" s="32" t="s">
        <v>73</v>
      </c>
      <c r="M32" s="15"/>
      <c r="N32" s="33" t="s">
        <v>125</v>
      </c>
      <c r="O32" s="16">
        <f t="shared" si="11"/>
        <v>132.77520071364853</v>
      </c>
      <c r="P32" s="13"/>
      <c r="Q32" s="17">
        <f t="shared" si="12"/>
        <v>19</v>
      </c>
      <c r="R32" s="18">
        <f t="shared" si="13"/>
        <v>0</v>
      </c>
      <c r="S32" s="12"/>
      <c r="T32" s="12"/>
      <c r="U32" s="12"/>
      <c r="V32" s="12"/>
      <c r="W32" s="12"/>
      <c r="X32" s="12"/>
      <c r="Y32" s="12"/>
      <c r="Z32" s="12"/>
      <c r="AA32" s="12"/>
      <c r="AB32" s="12"/>
    </row>
    <row r="33" spans="1:28" s="49" customFormat="1" ht="12.75" x14ac:dyDescent="0.25">
      <c r="A33" s="50"/>
      <c r="B33" s="60">
        <v>24</v>
      </c>
      <c r="C33" s="32" t="s">
        <v>29</v>
      </c>
      <c r="D33" s="32" t="s">
        <v>74</v>
      </c>
      <c r="E33" s="33" t="s">
        <v>126</v>
      </c>
      <c r="F33" s="13">
        <v>932.20338983050851</v>
      </c>
      <c r="G33" s="35">
        <v>6</v>
      </c>
      <c r="H33" s="61">
        <f t="shared" si="2"/>
        <v>5593.2203389830511</v>
      </c>
      <c r="I33" s="12"/>
      <c r="J33" s="51">
        <f t="shared" si="0"/>
        <v>24</v>
      </c>
      <c r="K33" s="14" t="str">
        <f t="shared" si="1"/>
        <v>Болт специальный (с гайкой)</v>
      </c>
      <c r="L33" s="32" t="s">
        <v>74</v>
      </c>
      <c r="M33" s="15"/>
      <c r="N33" s="33" t="s">
        <v>126</v>
      </c>
      <c r="O33" s="16">
        <f t="shared" si="11"/>
        <v>932.20338983050851</v>
      </c>
      <c r="P33" s="13"/>
      <c r="Q33" s="17">
        <f t="shared" si="12"/>
        <v>6</v>
      </c>
      <c r="R33" s="18">
        <f t="shared" si="13"/>
        <v>0</v>
      </c>
      <c r="S33" s="12"/>
      <c r="T33" s="12"/>
      <c r="U33" s="12"/>
      <c r="V33" s="12"/>
      <c r="W33" s="12"/>
      <c r="X33" s="12"/>
      <c r="Y33" s="12"/>
      <c r="Z33" s="12"/>
      <c r="AA33" s="12"/>
      <c r="AB33" s="12"/>
    </row>
    <row r="34" spans="1:28" s="49" customFormat="1" ht="12.75" x14ac:dyDescent="0.25">
      <c r="A34" s="50"/>
      <c r="B34" s="60">
        <v>25</v>
      </c>
      <c r="C34" s="32" t="s">
        <v>29</v>
      </c>
      <c r="D34" s="32" t="s">
        <v>75</v>
      </c>
      <c r="E34" s="33" t="s">
        <v>126</v>
      </c>
      <c r="F34" s="13">
        <v>932.20338983050851</v>
      </c>
      <c r="G34" s="35">
        <v>8</v>
      </c>
      <c r="H34" s="61">
        <f t="shared" si="2"/>
        <v>7457.6271186440681</v>
      </c>
      <c r="I34" s="12"/>
      <c r="J34" s="51">
        <f t="shared" si="0"/>
        <v>25</v>
      </c>
      <c r="K34" s="14" t="str">
        <f t="shared" si="1"/>
        <v>Болт специальный (с гайкой)</v>
      </c>
      <c r="L34" s="32" t="s">
        <v>75</v>
      </c>
      <c r="M34" s="15"/>
      <c r="N34" s="33" t="s">
        <v>126</v>
      </c>
      <c r="O34" s="16">
        <f t="shared" si="11"/>
        <v>932.20338983050851</v>
      </c>
      <c r="P34" s="13"/>
      <c r="Q34" s="17">
        <f t="shared" si="12"/>
        <v>8</v>
      </c>
      <c r="R34" s="18">
        <f t="shared" si="13"/>
        <v>0</v>
      </c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spans="1:28" s="49" customFormat="1" ht="12.75" x14ac:dyDescent="0.25">
      <c r="A35" s="50"/>
      <c r="B35" s="60">
        <v>26</v>
      </c>
      <c r="C35" s="32" t="s">
        <v>30</v>
      </c>
      <c r="D35" s="32" t="s">
        <v>76</v>
      </c>
      <c r="E35" s="33" t="s">
        <v>125</v>
      </c>
      <c r="F35" s="13">
        <v>305.85230024213075</v>
      </c>
      <c r="G35" s="35">
        <v>7</v>
      </c>
      <c r="H35" s="61">
        <f t="shared" si="2"/>
        <v>2140.9661016949153</v>
      </c>
      <c r="I35" s="12"/>
      <c r="J35" s="51">
        <f t="shared" si="0"/>
        <v>26</v>
      </c>
      <c r="K35" s="14" t="str">
        <f t="shared" si="1"/>
        <v>Гайка М12</v>
      </c>
      <c r="L35" s="32" t="s">
        <v>76</v>
      </c>
      <c r="M35" s="15"/>
      <c r="N35" s="33" t="s">
        <v>125</v>
      </c>
      <c r="O35" s="16">
        <f>F35</f>
        <v>305.85230024213075</v>
      </c>
      <c r="P35" s="13"/>
      <c r="Q35" s="17">
        <f>G35</f>
        <v>7</v>
      </c>
      <c r="R35" s="18">
        <f>P35*Q35</f>
        <v>0</v>
      </c>
      <c r="S35" s="12"/>
      <c r="T35" s="12"/>
      <c r="U35" s="12"/>
      <c r="V35" s="12"/>
      <c r="W35" s="12"/>
      <c r="X35" s="12"/>
      <c r="Y35" s="12"/>
      <c r="Z35" s="12"/>
      <c r="AA35" s="12"/>
      <c r="AB35" s="12"/>
    </row>
    <row r="36" spans="1:28" s="49" customFormat="1" ht="12.75" x14ac:dyDescent="0.25">
      <c r="A36" s="50"/>
      <c r="B36" s="60">
        <v>27</v>
      </c>
      <c r="C36" s="32" t="s">
        <v>31</v>
      </c>
      <c r="D36" s="32" t="s">
        <v>77</v>
      </c>
      <c r="E36" s="33" t="s">
        <v>125</v>
      </c>
      <c r="F36" s="13">
        <v>151.0169491525424</v>
      </c>
      <c r="G36" s="35">
        <v>24</v>
      </c>
      <c r="H36" s="61">
        <f t="shared" si="2"/>
        <v>3624.4067796610175</v>
      </c>
      <c r="I36" s="12"/>
      <c r="J36" s="51">
        <f t="shared" si="0"/>
        <v>27</v>
      </c>
      <c r="K36" s="14" t="str">
        <f t="shared" si="1"/>
        <v>Гайка оцинкованная</v>
      </c>
      <c r="L36" s="32" t="s">
        <v>77</v>
      </c>
      <c r="M36" s="15"/>
      <c r="N36" s="33" t="s">
        <v>125</v>
      </c>
      <c r="O36" s="16">
        <f t="shared" ref="O36:O43" si="14">F36</f>
        <v>151.0169491525424</v>
      </c>
      <c r="P36" s="13"/>
      <c r="Q36" s="17">
        <f t="shared" ref="Q36:Q43" si="15">G36</f>
        <v>24</v>
      </c>
      <c r="R36" s="18">
        <f t="shared" ref="R36:R43" si="16">P36*Q36</f>
        <v>0</v>
      </c>
      <c r="S36" s="12"/>
      <c r="T36" s="12"/>
      <c r="U36" s="12"/>
      <c r="V36" s="12"/>
      <c r="W36" s="12"/>
      <c r="X36" s="12"/>
      <c r="Y36" s="12"/>
      <c r="Z36" s="12"/>
      <c r="AA36" s="12"/>
      <c r="AB36" s="12"/>
    </row>
    <row r="37" spans="1:28" s="49" customFormat="1" ht="12.75" x14ac:dyDescent="0.25">
      <c r="A37" s="50"/>
      <c r="B37" s="60">
        <v>28</v>
      </c>
      <c r="C37" s="32" t="s">
        <v>31</v>
      </c>
      <c r="D37" s="32" t="s">
        <v>78</v>
      </c>
      <c r="E37" s="33" t="s">
        <v>125</v>
      </c>
      <c r="F37" s="13">
        <v>139.00000000000003</v>
      </c>
      <c r="G37" s="35">
        <v>19</v>
      </c>
      <c r="H37" s="61">
        <f t="shared" si="2"/>
        <v>2641.0000000000005</v>
      </c>
      <c r="I37" s="12"/>
      <c r="J37" s="51">
        <f t="shared" si="0"/>
        <v>28</v>
      </c>
      <c r="K37" s="14" t="str">
        <f t="shared" si="1"/>
        <v>Гайка оцинкованная</v>
      </c>
      <c r="L37" s="32" t="s">
        <v>78</v>
      </c>
      <c r="M37" s="15"/>
      <c r="N37" s="33" t="s">
        <v>125</v>
      </c>
      <c r="O37" s="16">
        <f t="shared" si="14"/>
        <v>139.00000000000003</v>
      </c>
      <c r="P37" s="13"/>
      <c r="Q37" s="17">
        <f t="shared" si="15"/>
        <v>19</v>
      </c>
      <c r="R37" s="18">
        <f t="shared" si="16"/>
        <v>0</v>
      </c>
      <c r="S37" s="12"/>
      <c r="T37" s="12"/>
      <c r="U37" s="12"/>
      <c r="V37" s="12"/>
      <c r="W37" s="12"/>
      <c r="X37" s="12"/>
      <c r="Y37" s="12"/>
      <c r="Z37" s="12"/>
      <c r="AA37" s="12"/>
      <c r="AB37" s="12"/>
    </row>
    <row r="38" spans="1:28" s="49" customFormat="1" ht="12.75" x14ac:dyDescent="0.25">
      <c r="A38" s="50"/>
      <c r="B38" s="60">
        <v>29</v>
      </c>
      <c r="C38" s="32" t="s">
        <v>31</v>
      </c>
      <c r="D38" s="32" t="s">
        <v>79</v>
      </c>
      <c r="E38" s="33" t="s">
        <v>125</v>
      </c>
      <c r="F38" s="13">
        <v>247.50000000000003</v>
      </c>
      <c r="G38" s="35">
        <v>13</v>
      </c>
      <c r="H38" s="61">
        <f t="shared" si="2"/>
        <v>3217.5000000000005</v>
      </c>
      <c r="I38" s="12"/>
      <c r="J38" s="51">
        <f t="shared" si="0"/>
        <v>29</v>
      </c>
      <c r="K38" s="14" t="str">
        <f t="shared" si="1"/>
        <v>Гайка оцинкованная</v>
      </c>
      <c r="L38" s="32" t="s">
        <v>79</v>
      </c>
      <c r="M38" s="15"/>
      <c r="N38" s="33" t="s">
        <v>125</v>
      </c>
      <c r="O38" s="16">
        <f t="shared" si="14"/>
        <v>247.50000000000003</v>
      </c>
      <c r="P38" s="13"/>
      <c r="Q38" s="17">
        <f t="shared" si="15"/>
        <v>13</v>
      </c>
      <c r="R38" s="18">
        <f t="shared" si="16"/>
        <v>0</v>
      </c>
      <c r="S38" s="12"/>
      <c r="T38" s="12"/>
      <c r="U38" s="12"/>
      <c r="V38" s="12"/>
      <c r="W38" s="12"/>
      <c r="X38" s="12"/>
      <c r="Y38" s="12"/>
      <c r="Z38" s="12"/>
      <c r="AA38" s="12"/>
      <c r="AB38" s="12"/>
    </row>
    <row r="39" spans="1:28" s="49" customFormat="1" ht="12.75" x14ac:dyDescent="0.25">
      <c r="A39" s="50"/>
      <c r="B39" s="60">
        <v>30</v>
      </c>
      <c r="C39" s="32" t="s">
        <v>31</v>
      </c>
      <c r="D39" s="32" t="s">
        <v>80</v>
      </c>
      <c r="E39" s="33" t="s">
        <v>125</v>
      </c>
      <c r="F39" s="13">
        <v>234.35593220338987</v>
      </c>
      <c r="G39" s="35">
        <v>4</v>
      </c>
      <c r="H39" s="61">
        <f t="shared" si="2"/>
        <v>937.42372881355948</v>
      </c>
      <c r="I39" s="12"/>
      <c r="J39" s="51">
        <f t="shared" si="0"/>
        <v>30</v>
      </c>
      <c r="K39" s="14" t="str">
        <f t="shared" si="1"/>
        <v>Гайка оцинкованная</v>
      </c>
      <c r="L39" s="32" t="s">
        <v>80</v>
      </c>
      <c r="M39" s="15"/>
      <c r="N39" s="33" t="s">
        <v>125</v>
      </c>
      <c r="O39" s="16">
        <f t="shared" si="14"/>
        <v>234.35593220338987</v>
      </c>
      <c r="P39" s="13"/>
      <c r="Q39" s="17">
        <f t="shared" si="15"/>
        <v>4</v>
      </c>
      <c r="R39" s="18">
        <f t="shared" si="16"/>
        <v>0</v>
      </c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28" s="49" customFormat="1" ht="12.75" x14ac:dyDescent="0.25">
      <c r="A40" s="50"/>
      <c r="B40" s="60">
        <v>31</v>
      </c>
      <c r="C40" s="32" t="s">
        <v>32</v>
      </c>
      <c r="D40" s="32" t="s">
        <v>80</v>
      </c>
      <c r="E40" s="33" t="s">
        <v>125</v>
      </c>
      <c r="F40" s="13">
        <v>139.83050847457628</v>
      </c>
      <c r="G40" s="35">
        <v>57</v>
      </c>
      <c r="H40" s="61">
        <f t="shared" si="2"/>
        <v>7970.3389830508477</v>
      </c>
      <c r="I40" s="12"/>
      <c r="J40" s="51">
        <f t="shared" si="0"/>
        <v>31</v>
      </c>
      <c r="K40" s="14" t="str">
        <f t="shared" si="1"/>
        <v>Гайка шестигранная</v>
      </c>
      <c r="L40" s="32" t="s">
        <v>80</v>
      </c>
      <c r="M40" s="15"/>
      <c r="N40" s="33" t="s">
        <v>125</v>
      </c>
      <c r="O40" s="16">
        <f t="shared" si="14"/>
        <v>139.83050847457628</v>
      </c>
      <c r="P40" s="13"/>
      <c r="Q40" s="17">
        <f t="shared" si="15"/>
        <v>57</v>
      </c>
      <c r="R40" s="18">
        <f t="shared" si="16"/>
        <v>0</v>
      </c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28" s="49" customFormat="1" ht="12.75" x14ac:dyDescent="0.25">
      <c r="A41" s="50"/>
      <c r="B41" s="60">
        <v>32</v>
      </c>
      <c r="C41" s="32" t="s">
        <v>32</v>
      </c>
      <c r="D41" s="32" t="s">
        <v>81</v>
      </c>
      <c r="E41" s="33" t="s">
        <v>125</v>
      </c>
      <c r="F41" s="13">
        <v>231.74576271186442</v>
      </c>
      <c r="G41" s="35">
        <v>2</v>
      </c>
      <c r="H41" s="61">
        <f t="shared" si="2"/>
        <v>463.49152542372883</v>
      </c>
      <c r="I41" s="12"/>
      <c r="J41" s="51">
        <f t="shared" si="0"/>
        <v>32</v>
      </c>
      <c r="K41" s="14" t="str">
        <f t="shared" si="1"/>
        <v>Гайка шестигранная</v>
      </c>
      <c r="L41" s="32" t="s">
        <v>81</v>
      </c>
      <c r="M41" s="15"/>
      <c r="N41" s="33" t="s">
        <v>125</v>
      </c>
      <c r="O41" s="16">
        <f t="shared" si="14"/>
        <v>231.74576271186442</v>
      </c>
      <c r="P41" s="13"/>
      <c r="Q41" s="17">
        <f t="shared" si="15"/>
        <v>2</v>
      </c>
      <c r="R41" s="18">
        <f t="shared" si="16"/>
        <v>0</v>
      </c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spans="1:28" s="49" customFormat="1" ht="12.75" x14ac:dyDescent="0.25">
      <c r="A42" s="50"/>
      <c r="B42" s="60">
        <v>33</v>
      </c>
      <c r="C42" s="32" t="s">
        <v>32</v>
      </c>
      <c r="D42" s="32" t="s">
        <v>82</v>
      </c>
      <c r="E42" s="33" t="s">
        <v>125</v>
      </c>
      <c r="F42" s="13">
        <v>146.82203389830508</v>
      </c>
      <c r="G42" s="35">
        <v>4</v>
      </c>
      <c r="H42" s="61">
        <f t="shared" si="2"/>
        <v>587.28813559322032</v>
      </c>
      <c r="I42" s="12"/>
      <c r="J42" s="51">
        <f t="shared" ref="J42:J73" si="17">B42</f>
        <v>33</v>
      </c>
      <c r="K42" s="14" t="str">
        <f t="shared" ref="K42:K73" si="18">C42</f>
        <v>Гайка шестигранная</v>
      </c>
      <c r="L42" s="32" t="s">
        <v>82</v>
      </c>
      <c r="M42" s="15"/>
      <c r="N42" s="33" t="s">
        <v>125</v>
      </c>
      <c r="O42" s="16">
        <f t="shared" si="14"/>
        <v>146.82203389830508</v>
      </c>
      <c r="P42" s="13"/>
      <c r="Q42" s="17">
        <f t="shared" si="15"/>
        <v>4</v>
      </c>
      <c r="R42" s="18">
        <f t="shared" si="16"/>
        <v>0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</row>
    <row r="43" spans="1:28" s="49" customFormat="1" ht="12.75" x14ac:dyDescent="0.25">
      <c r="A43" s="50"/>
      <c r="B43" s="60">
        <v>34</v>
      </c>
      <c r="C43" s="32" t="s">
        <v>32</v>
      </c>
      <c r="D43" s="32" t="s">
        <v>83</v>
      </c>
      <c r="E43" s="33" t="s">
        <v>125</v>
      </c>
      <c r="F43" s="13">
        <v>139.83050847457628</v>
      </c>
      <c r="G43" s="35">
        <v>4</v>
      </c>
      <c r="H43" s="61">
        <f t="shared" si="2"/>
        <v>559.32203389830511</v>
      </c>
      <c r="I43" s="12"/>
      <c r="J43" s="51">
        <f t="shared" si="17"/>
        <v>34</v>
      </c>
      <c r="K43" s="14" t="str">
        <f t="shared" si="18"/>
        <v>Гайка шестигранная</v>
      </c>
      <c r="L43" s="32" t="s">
        <v>83</v>
      </c>
      <c r="M43" s="15"/>
      <c r="N43" s="33" t="s">
        <v>125</v>
      </c>
      <c r="O43" s="16">
        <f t="shared" si="14"/>
        <v>139.83050847457628</v>
      </c>
      <c r="P43" s="13"/>
      <c r="Q43" s="17">
        <f t="shared" si="15"/>
        <v>4</v>
      </c>
      <c r="R43" s="18">
        <f t="shared" si="16"/>
        <v>0</v>
      </c>
      <c r="S43" s="12"/>
      <c r="T43" s="12"/>
      <c r="U43" s="12"/>
      <c r="V43" s="12"/>
      <c r="W43" s="12"/>
      <c r="X43" s="12"/>
      <c r="Y43" s="12"/>
      <c r="Z43" s="12"/>
      <c r="AA43" s="12"/>
      <c r="AB43" s="12"/>
    </row>
    <row r="44" spans="1:28" s="49" customFormat="1" ht="12.75" x14ac:dyDescent="0.25">
      <c r="A44" s="50"/>
      <c r="B44" s="60">
        <v>35</v>
      </c>
      <c r="C44" s="32" t="s">
        <v>32</v>
      </c>
      <c r="D44" s="32" t="s">
        <v>84</v>
      </c>
      <c r="E44" s="33" t="s">
        <v>125</v>
      </c>
      <c r="F44" s="13">
        <v>142.29810568295116</v>
      </c>
      <c r="G44" s="35">
        <v>17</v>
      </c>
      <c r="H44" s="61">
        <f t="shared" si="2"/>
        <v>2419.0677966101698</v>
      </c>
      <c r="I44" s="12"/>
      <c r="J44" s="51">
        <f t="shared" si="17"/>
        <v>35</v>
      </c>
      <c r="K44" s="14" t="str">
        <f t="shared" si="18"/>
        <v>Гайка шестигранная</v>
      </c>
      <c r="L44" s="32" t="s">
        <v>84</v>
      </c>
      <c r="M44" s="15"/>
      <c r="N44" s="33" t="s">
        <v>125</v>
      </c>
      <c r="O44" s="16">
        <f>F44</f>
        <v>142.29810568295116</v>
      </c>
      <c r="P44" s="13"/>
      <c r="Q44" s="17">
        <f>G44</f>
        <v>17</v>
      </c>
      <c r="R44" s="18">
        <f>P44*Q44</f>
        <v>0</v>
      </c>
      <c r="S44" s="12"/>
      <c r="T44" s="12"/>
      <c r="U44" s="12"/>
      <c r="V44" s="12"/>
      <c r="W44" s="12"/>
      <c r="X44" s="12"/>
      <c r="Y44" s="12"/>
      <c r="Z44" s="12"/>
      <c r="AA44" s="12"/>
      <c r="AB44" s="12"/>
    </row>
    <row r="45" spans="1:28" s="49" customFormat="1" ht="12.75" x14ac:dyDescent="0.25">
      <c r="A45" s="50"/>
      <c r="B45" s="60">
        <v>36</v>
      </c>
      <c r="C45" s="32" t="s">
        <v>33</v>
      </c>
      <c r="D45" s="32" t="s">
        <v>85</v>
      </c>
      <c r="E45" s="33" t="s">
        <v>125</v>
      </c>
      <c r="F45" s="13">
        <v>83.898305084745772</v>
      </c>
      <c r="G45" s="35">
        <v>10</v>
      </c>
      <c r="H45" s="61">
        <f t="shared" si="2"/>
        <v>838.98305084745766</v>
      </c>
      <c r="I45" s="12"/>
      <c r="J45" s="51">
        <f t="shared" si="17"/>
        <v>36</v>
      </c>
      <c r="K45" s="14" t="str">
        <f t="shared" si="18"/>
        <v>Гвоздь строительный</v>
      </c>
      <c r="L45" s="32" t="s">
        <v>85</v>
      </c>
      <c r="M45" s="15"/>
      <c r="N45" s="33" t="s">
        <v>125</v>
      </c>
      <c r="O45" s="16">
        <f t="shared" ref="O45:O51" si="19">F45</f>
        <v>83.898305084745772</v>
      </c>
      <c r="P45" s="13"/>
      <c r="Q45" s="17">
        <f t="shared" ref="Q45:Q51" si="20">G45</f>
        <v>10</v>
      </c>
      <c r="R45" s="18">
        <f t="shared" ref="R45:R51" si="21">P45*Q45</f>
        <v>0</v>
      </c>
      <c r="S45" s="12"/>
      <c r="T45" s="12"/>
      <c r="U45" s="12"/>
      <c r="V45" s="12"/>
      <c r="W45" s="12"/>
      <c r="X45" s="12"/>
      <c r="Y45" s="12"/>
      <c r="Z45" s="12"/>
      <c r="AA45" s="12"/>
      <c r="AB45" s="12"/>
    </row>
    <row r="46" spans="1:28" s="49" customFormat="1" ht="12.75" x14ac:dyDescent="0.25">
      <c r="A46" s="50"/>
      <c r="B46" s="60">
        <v>37</v>
      </c>
      <c r="C46" s="32" t="s">
        <v>33</v>
      </c>
      <c r="D46" s="32" t="s">
        <v>86</v>
      </c>
      <c r="E46" s="33" t="s">
        <v>125</v>
      </c>
      <c r="F46" s="13">
        <v>88.559322033898312</v>
      </c>
      <c r="G46" s="35">
        <v>25</v>
      </c>
      <c r="H46" s="61">
        <f t="shared" si="2"/>
        <v>2213.9830508474579</v>
      </c>
      <c r="I46" s="12"/>
      <c r="J46" s="51">
        <f t="shared" si="17"/>
        <v>37</v>
      </c>
      <c r="K46" s="14" t="str">
        <f t="shared" si="18"/>
        <v>Гвоздь строительный</v>
      </c>
      <c r="L46" s="32" t="s">
        <v>86</v>
      </c>
      <c r="M46" s="15"/>
      <c r="N46" s="33" t="s">
        <v>125</v>
      </c>
      <c r="O46" s="16">
        <f t="shared" si="19"/>
        <v>88.559322033898312</v>
      </c>
      <c r="P46" s="13"/>
      <c r="Q46" s="17">
        <f t="shared" si="20"/>
        <v>25</v>
      </c>
      <c r="R46" s="18">
        <f t="shared" si="21"/>
        <v>0</v>
      </c>
      <c r="S46" s="12"/>
      <c r="T46" s="12"/>
      <c r="U46" s="12"/>
      <c r="V46" s="12"/>
      <c r="W46" s="12"/>
      <c r="X46" s="12"/>
      <c r="Y46" s="12"/>
      <c r="Z46" s="12"/>
      <c r="AA46" s="12"/>
      <c r="AB46" s="12"/>
    </row>
    <row r="47" spans="1:28" s="49" customFormat="1" ht="12.75" x14ac:dyDescent="0.25">
      <c r="A47" s="50"/>
      <c r="B47" s="60">
        <v>38</v>
      </c>
      <c r="C47" s="32" t="s">
        <v>33</v>
      </c>
      <c r="D47" s="32" t="s">
        <v>87</v>
      </c>
      <c r="E47" s="33" t="s">
        <v>125</v>
      </c>
      <c r="F47" s="13">
        <v>91.666666666666671</v>
      </c>
      <c r="G47" s="35">
        <v>12</v>
      </c>
      <c r="H47" s="61">
        <f t="shared" si="2"/>
        <v>1100</v>
      </c>
      <c r="I47" s="12"/>
      <c r="J47" s="51">
        <f t="shared" si="17"/>
        <v>38</v>
      </c>
      <c r="K47" s="14" t="str">
        <f t="shared" si="18"/>
        <v>Гвоздь строительный</v>
      </c>
      <c r="L47" s="32" t="s">
        <v>87</v>
      </c>
      <c r="M47" s="15"/>
      <c r="N47" s="33" t="s">
        <v>125</v>
      </c>
      <c r="O47" s="16">
        <f t="shared" si="19"/>
        <v>91.666666666666671</v>
      </c>
      <c r="P47" s="13"/>
      <c r="Q47" s="17">
        <f t="shared" si="20"/>
        <v>12</v>
      </c>
      <c r="R47" s="18">
        <f t="shared" si="21"/>
        <v>0</v>
      </c>
      <c r="S47" s="12"/>
      <c r="T47" s="12"/>
      <c r="U47" s="12"/>
      <c r="V47" s="12"/>
      <c r="W47" s="12"/>
      <c r="X47" s="12"/>
      <c r="Y47" s="12"/>
      <c r="Z47" s="12"/>
      <c r="AA47" s="12"/>
      <c r="AB47" s="12"/>
    </row>
    <row r="48" spans="1:28" s="49" customFormat="1" ht="12.75" x14ac:dyDescent="0.25">
      <c r="A48" s="50"/>
      <c r="B48" s="60">
        <v>39</v>
      </c>
      <c r="C48" s="32" t="s">
        <v>33</v>
      </c>
      <c r="D48" s="32" t="s">
        <v>88</v>
      </c>
      <c r="E48" s="33" t="s">
        <v>125</v>
      </c>
      <c r="F48" s="13">
        <v>83.898305084745772</v>
      </c>
      <c r="G48" s="35">
        <v>10</v>
      </c>
      <c r="H48" s="61">
        <f t="shared" si="2"/>
        <v>838.98305084745766</v>
      </c>
      <c r="I48" s="12"/>
      <c r="J48" s="51">
        <f t="shared" si="17"/>
        <v>39</v>
      </c>
      <c r="K48" s="14" t="str">
        <f t="shared" si="18"/>
        <v>Гвоздь строительный</v>
      </c>
      <c r="L48" s="32" t="s">
        <v>88</v>
      </c>
      <c r="M48" s="15"/>
      <c r="N48" s="33" t="s">
        <v>125</v>
      </c>
      <c r="O48" s="16">
        <f t="shared" si="19"/>
        <v>83.898305084745772</v>
      </c>
      <c r="P48" s="13"/>
      <c r="Q48" s="17">
        <f t="shared" si="20"/>
        <v>10</v>
      </c>
      <c r="R48" s="18">
        <f t="shared" si="21"/>
        <v>0</v>
      </c>
      <c r="S48" s="12"/>
      <c r="T48" s="12"/>
      <c r="U48" s="12"/>
      <c r="V48" s="12"/>
      <c r="W48" s="12"/>
      <c r="X48" s="12"/>
      <c r="Y48" s="12"/>
      <c r="Z48" s="12"/>
      <c r="AA48" s="12"/>
      <c r="AB48" s="12"/>
    </row>
    <row r="49" spans="1:28" s="49" customFormat="1" ht="12.75" x14ac:dyDescent="0.25">
      <c r="A49" s="50"/>
      <c r="B49" s="60">
        <v>40</v>
      </c>
      <c r="C49" s="32" t="s">
        <v>33</v>
      </c>
      <c r="D49" s="32" t="s">
        <v>89</v>
      </c>
      <c r="E49" s="33" t="s">
        <v>125</v>
      </c>
      <c r="F49" s="13">
        <v>88.559322033898312</v>
      </c>
      <c r="G49" s="35">
        <v>5</v>
      </c>
      <c r="H49" s="61">
        <f t="shared" si="2"/>
        <v>442.79661016949154</v>
      </c>
      <c r="I49" s="12"/>
      <c r="J49" s="51">
        <f t="shared" si="17"/>
        <v>40</v>
      </c>
      <c r="K49" s="14" t="str">
        <f t="shared" si="18"/>
        <v>Гвоздь строительный</v>
      </c>
      <c r="L49" s="32" t="s">
        <v>89</v>
      </c>
      <c r="M49" s="15"/>
      <c r="N49" s="33" t="s">
        <v>125</v>
      </c>
      <c r="O49" s="16">
        <f t="shared" si="19"/>
        <v>88.559322033898312</v>
      </c>
      <c r="P49" s="13"/>
      <c r="Q49" s="17">
        <f t="shared" si="20"/>
        <v>5</v>
      </c>
      <c r="R49" s="18">
        <f t="shared" si="21"/>
        <v>0</v>
      </c>
      <c r="S49" s="12"/>
      <c r="T49" s="12"/>
      <c r="U49" s="12"/>
      <c r="V49" s="12"/>
      <c r="W49" s="12"/>
      <c r="X49" s="12"/>
      <c r="Y49" s="12"/>
      <c r="Z49" s="12"/>
      <c r="AA49" s="12"/>
      <c r="AB49" s="12"/>
    </row>
    <row r="50" spans="1:28" s="49" customFormat="1" ht="12.75" x14ac:dyDescent="0.25">
      <c r="A50" s="50"/>
      <c r="B50" s="60">
        <v>41</v>
      </c>
      <c r="C50" s="32" t="s">
        <v>33</v>
      </c>
      <c r="D50" s="32" t="s">
        <v>90</v>
      </c>
      <c r="E50" s="33" t="s">
        <v>125</v>
      </c>
      <c r="F50" s="13">
        <v>93.220338983050851</v>
      </c>
      <c r="G50" s="35">
        <v>51</v>
      </c>
      <c r="H50" s="61">
        <f t="shared" si="2"/>
        <v>4754.2372881355932</v>
      </c>
      <c r="I50" s="12"/>
      <c r="J50" s="51">
        <f t="shared" si="17"/>
        <v>41</v>
      </c>
      <c r="K50" s="14" t="str">
        <f t="shared" si="18"/>
        <v>Гвоздь строительный</v>
      </c>
      <c r="L50" s="32" t="s">
        <v>90</v>
      </c>
      <c r="M50" s="15"/>
      <c r="N50" s="33" t="s">
        <v>125</v>
      </c>
      <c r="O50" s="16">
        <f t="shared" si="19"/>
        <v>93.220338983050851</v>
      </c>
      <c r="P50" s="13"/>
      <c r="Q50" s="17">
        <f t="shared" si="20"/>
        <v>51</v>
      </c>
      <c r="R50" s="18">
        <f t="shared" si="21"/>
        <v>0</v>
      </c>
      <c r="S50" s="12"/>
      <c r="T50" s="12"/>
      <c r="U50" s="12"/>
      <c r="V50" s="12"/>
      <c r="W50" s="12"/>
      <c r="X50" s="12"/>
      <c r="Y50" s="12"/>
      <c r="Z50" s="12"/>
      <c r="AA50" s="12"/>
      <c r="AB50" s="12"/>
    </row>
    <row r="51" spans="1:28" s="49" customFormat="1" ht="12.75" x14ac:dyDescent="0.25">
      <c r="A51" s="50"/>
      <c r="B51" s="60">
        <v>42</v>
      </c>
      <c r="C51" s="32" t="s">
        <v>33</v>
      </c>
      <c r="D51" s="32" t="s">
        <v>91</v>
      </c>
      <c r="E51" s="33" t="s">
        <v>125</v>
      </c>
      <c r="F51" s="13">
        <v>88.559322033898312</v>
      </c>
      <c r="G51" s="35">
        <v>4</v>
      </c>
      <c r="H51" s="61">
        <f t="shared" si="2"/>
        <v>354.23728813559325</v>
      </c>
      <c r="I51" s="12"/>
      <c r="J51" s="51">
        <f t="shared" si="17"/>
        <v>42</v>
      </c>
      <c r="K51" s="14" t="str">
        <f t="shared" si="18"/>
        <v>Гвоздь строительный</v>
      </c>
      <c r="L51" s="32" t="s">
        <v>91</v>
      </c>
      <c r="M51" s="15"/>
      <c r="N51" s="33" t="s">
        <v>125</v>
      </c>
      <c r="O51" s="16">
        <f t="shared" si="19"/>
        <v>88.559322033898312</v>
      </c>
      <c r="P51" s="13"/>
      <c r="Q51" s="17">
        <f t="shared" si="20"/>
        <v>4</v>
      </c>
      <c r="R51" s="18">
        <f t="shared" si="21"/>
        <v>0</v>
      </c>
      <c r="S51" s="12"/>
      <c r="T51" s="12"/>
      <c r="U51" s="12"/>
      <c r="V51" s="12"/>
      <c r="W51" s="12"/>
      <c r="X51" s="12"/>
      <c r="Y51" s="12"/>
      <c r="Z51" s="12"/>
      <c r="AA51" s="12"/>
      <c r="AB51" s="12"/>
    </row>
    <row r="52" spans="1:28" s="49" customFormat="1" ht="25.5" x14ac:dyDescent="0.25">
      <c r="A52" s="50"/>
      <c r="B52" s="60">
        <v>43</v>
      </c>
      <c r="C52" s="32" t="s">
        <v>34</v>
      </c>
      <c r="D52" s="32" t="s">
        <v>92</v>
      </c>
      <c r="E52" s="33" t="s">
        <v>126</v>
      </c>
      <c r="F52" s="13">
        <v>3.550847457627119</v>
      </c>
      <c r="G52" s="35">
        <v>8</v>
      </c>
      <c r="H52" s="61">
        <f t="shared" si="2"/>
        <v>28.406779661016952</v>
      </c>
      <c r="I52" s="12"/>
      <c r="J52" s="51">
        <f t="shared" si="17"/>
        <v>43</v>
      </c>
      <c r="K52" s="14" t="str">
        <f t="shared" si="18"/>
        <v>Дюбель металлический рамный</v>
      </c>
      <c r="L52" s="32" t="s">
        <v>92</v>
      </c>
      <c r="M52" s="15"/>
      <c r="N52" s="33" t="s">
        <v>126</v>
      </c>
      <c r="O52" s="16">
        <f>F52</f>
        <v>3.550847457627119</v>
      </c>
      <c r="P52" s="13"/>
      <c r="Q52" s="17">
        <f>G52</f>
        <v>8</v>
      </c>
      <c r="R52" s="18">
        <f>P52*Q52</f>
        <v>0</v>
      </c>
      <c r="S52" s="12"/>
      <c r="T52" s="12"/>
      <c r="U52" s="12"/>
      <c r="V52" s="12"/>
      <c r="W52" s="12"/>
      <c r="X52" s="12"/>
      <c r="Y52" s="12"/>
      <c r="Z52" s="12"/>
      <c r="AA52" s="12"/>
      <c r="AB52" s="12"/>
    </row>
    <row r="53" spans="1:28" s="49" customFormat="1" ht="12.75" x14ac:dyDescent="0.25">
      <c r="A53" s="50"/>
      <c r="B53" s="60">
        <v>44</v>
      </c>
      <c r="C53" s="32" t="s">
        <v>35</v>
      </c>
      <c r="D53" s="32" t="s">
        <v>93</v>
      </c>
      <c r="E53" s="33" t="s">
        <v>126</v>
      </c>
      <c r="F53" s="13">
        <v>3.9830508474576276</v>
      </c>
      <c r="G53" s="35">
        <v>4184</v>
      </c>
      <c r="H53" s="61">
        <f t="shared" si="2"/>
        <v>16665.084745762713</v>
      </c>
      <c r="I53" s="12"/>
      <c r="J53" s="51">
        <f t="shared" si="17"/>
        <v>44</v>
      </c>
      <c r="K53" s="14" t="str">
        <f t="shared" si="18"/>
        <v>Дюбель-гвоздь 6*40мм</v>
      </c>
      <c r="L53" s="32" t="s">
        <v>93</v>
      </c>
      <c r="M53" s="15"/>
      <c r="N53" s="33" t="s">
        <v>126</v>
      </c>
      <c r="O53" s="16">
        <f t="shared" ref="O53:O60" si="22">F53</f>
        <v>3.9830508474576276</v>
      </c>
      <c r="P53" s="13"/>
      <c r="Q53" s="17">
        <f t="shared" ref="Q53:Q60" si="23">G53</f>
        <v>4184</v>
      </c>
      <c r="R53" s="18">
        <f t="shared" ref="R53:R60" si="24">P53*Q53</f>
        <v>0</v>
      </c>
      <c r="S53" s="12"/>
      <c r="T53" s="12"/>
      <c r="U53" s="12"/>
      <c r="V53" s="12"/>
      <c r="W53" s="12"/>
      <c r="X53" s="12"/>
      <c r="Y53" s="12"/>
      <c r="Z53" s="12"/>
      <c r="AA53" s="12"/>
      <c r="AB53" s="12"/>
    </row>
    <row r="54" spans="1:28" s="49" customFormat="1" ht="12.75" x14ac:dyDescent="0.25">
      <c r="A54" s="50"/>
      <c r="B54" s="60">
        <v>45</v>
      </c>
      <c r="C54" s="32" t="s">
        <v>36</v>
      </c>
      <c r="D54" s="32" t="s">
        <v>94</v>
      </c>
      <c r="E54" s="33" t="s">
        <v>126</v>
      </c>
      <c r="F54" s="13">
        <v>3.5</v>
      </c>
      <c r="G54" s="35">
        <v>1500</v>
      </c>
      <c r="H54" s="61">
        <f t="shared" si="2"/>
        <v>5250</v>
      </c>
      <c r="I54" s="12"/>
      <c r="J54" s="51">
        <f t="shared" si="17"/>
        <v>45</v>
      </c>
      <c r="K54" s="14" t="str">
        <f t="shared" si="18"/>
        <v>Дюбель-гвоздь 6*60мм</v>
      </c>
      <c r="L54" s="32" t="s">
        <v>94</v>
      </c>
      <c r="M54" s="15"/>
      <c r="N54" s="33" t="s">
        <v>126</v>
      </c>
      <c r="O54" s="16">
        <f t="shared" si="22"/>
        <v>3.5</v>
      </c>
      <c r="P54" s="13"/>
      <c r="Q54" s="17">
        <f t="shared" si="23"/>
        <v>1500</v>
      </c>
      <c r="R54" s="18">
        <f t="shared" si="24"/>
        <v>0</v>
      </c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1:28" s="49" customFormat="1" ht="12.75" x14ac:dyDescent="0.25">
      <c r="A55" s="50"/>
      <c r="B55" s="60">
        <v>46</v>
      </c>
      <c r="C55" s="32" t="s">
        <v>37</v>
      </c>
      <c r="D55" s="32" t="s">
        <v>95</v>
      </c>
      <c r="E55" s="33" t="s">
        <v>126</v>
      </c>
      <c r="F55" s="13">
        <v>0.74576271186440679</v>
      </c>
      <c r="G55" s="35">
        <v>360</v>
      </c>
      <c r="H55" s="61">
        <f t="shared" si="2"/>
        <v>268.47457627118644</v>
      </c>
      <c r="I55" s="12"/>
      <c r="J55" s="51">
        <f t="shared" si="17"/>
        <v>46</v>
      </c>
      <c r="K55" s="14" t="str">
        <f t="shared" si="18"/>
        <v>Саморез</v>
      </c>
      <c r="L55" s="32" t="s">
        <v>95</v>
      </c>
      <c r="M55" s="15"/>
      <c r="N55" s="33" t="s">
        <v>126</v>
      </c>
      <c r="O55" s="16">
        <f t="shared" si="22"/>
        <v>0.74576271186440679</v>
      </c>
      <c r="P55" s="13"/>
      <c r="Q55" s="17">
        <f t="shared" si="23"/>
        <v>360</v>
      </c>
      <c r="R55" s="18">
        <f t="shared" si="24"/>
        <v>0</v>
      </c>
      <c r="S55" s="12"/>
      <c r="T55" s="12"/>
      <c r="U55" s="12"/>
      <c r="V55" s="12"/>
      <c r="W55" s="12"/>
      <c r="X55" s="12"/>
      <c r="Y55" s="12"/>
      <c r="Z55" s="12"/>
      <c r="AA55" s="12"/>
      <c r="AB55" s="12"/>
    </row>
    <row r="56" spans="1:28" s="49" customFormat="1" ht="12.75" x14ac:dyDescent="0.25">
      <c r="A56" s="50"/>
      <c r="B56" s="60">
        <v>47</v>
      </c>
      <c r="C56" s="32" t="s">
        <v>37</v>
      </c>
      <c r="D56" s="32" t="s">
        <v>96</v>
      </c>
      <c r="E56" s="33" t="s">
        <v>126</v>
      </c>
      <c r="F56" s="13">
        <v>0.5847457627118644</v>
      </c>
      <c r="G56" s="35">
        <v>1000</v>
      </c>
      <c r="H56" s="61">
        <f t="shared" si="2"/>
        <v>584.74576271186436</v>
      </c>
      <c r="I56" s="12"/>
      <c r="J56" s="51">
        <f t="shared" si="17"/>
        <v>47</v>
      </c>
      <c r="K56" s="14" t="str">
        <f t="shared" si="18"/>
        <v>Саморез</v>
      </c>
      <c r="L56" s="32" t="s">
        <v>96</v>
      </c>
      <c r="M56" s="15"/>
      <c r="N56" s="33" t="s">
        <v>126</v>
      </c>
      <c r="O56" s="16">
        <f t="shared" si="22"/>
        <v>0.5847457627118644</v>
      </c>
      <c r="P56" s="13"/>
      <c r="Q56" s="17">
        <f t="shared" si="23"/>
        <v>1000</v>
      </c>
      <c r="R56" s="18">
        <f t="shared" si="24"/>
        <v>0</v>
      </c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1:28" s="49" customFormat="1" ht="12.75" x14ac:dyDescent="0.25">
      <c r="A57" s="50"/>
      <c r="B57" s="60">
        <v>48</v>
      </c>
      <c r="C57" s="32" t="s">
        <v>37</v>
      </c>
      <c r="D57" s="32" t="s">
        <v>97</v>
      </c>
      <c r="E57" s="33" t="s">
        <v>125</v>
      </c>
      <c r="F57" s="13">
        <v>176.18644067796612</v>
      </c>
      <c r="G57" s="35">
        <v>1.5</v>
      </c>
      <c r="H57" s="61">
        <f t="shared" si="2"/>
        <v>264.27966101694915</v>
      </c>
      <c r="I57" s="12"/>
      <c r="J57" s="51">
        <f t="shared" si="17"/>
        <v>48</v>
      </c>
      <c r="K57" s="14" t="str">
        <f t="shared" si="18"/>
        <v>Саморез</v>
      </c>
      <c r="L57" s="32" t="s">
        <v>97</v>
      </c>
      <c r="M57" s="15"/>
      <c r="N57" s="33" t="s">
        <v>125</v>
      </c>
      <c r="O57" s="16">
        <f t="shared" si="22"/>
        <v>176.18644067796612</v>
      </c>
      <c r="P57" s="13"/>
      <c r="Q57" s="17">
        <f t="shared" si="23"/>
        <v>1.5</v>
      </c>
      <c r="R57" s="18">
        <f t="shared" si="24"/>
        <v>0</v>
      </c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spans="1:28" s="49" customFormat="1" ht="12.75" x14ac:dyDescent="0.25">
      <c r="A58" s="50"/>
      <c r="B58" s="60">
        <v>49</v>
      </c>
      <c r="C58" s="32" t="s">
        <v>37</v>
      </c>
      <c r="D58" s="34" t="s">
        <v>98</v>
      </c>
      <c r="E58" s="33" t="s">
        <v>125</v>
      </c>
      <c r="F58" s="13">
        <v>376.61016949152543</v>
      </c>
      <c r="G58" s="35">
        <v>10</v>
      </c>
      <c r="H58" s="61">
        <f t="shared" si="2"/>
        <v>3766.1016949152545</v>
      </c>
      <c r="I58" s="12"/>
      <c r="J58" s="51">
        <f t="shared" si="17"/>
        <v>49</v>
      </c>
      <c r="K58" s="14" t="str">
        <f t="shared" si="18"/>
        <v>Саморез</v>
      </c>
      <c r="L58" s="34" t="s">
        <v>98</v>
      </c>
      <c r="M58" s="15"/>
      <c r="N58" s="33" t="s">
        <v>125</v>
      </c>
      <c r="O58" s="16">
        <f t="shared" si="22"/>
        <v>376.61016949152543</v>
      </c>
      <c r="P58" s="13"/>
      <c r="Q58" s="17">
        <f t="shared" si="23"/>
        <v>10</v>
      </c>
      <c r="R58" s="18">
        <f t="shared" si="24"/>
        <v>0</v>
      </c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1:28" s="49" customFormat="1" ht="12.75" x14ac:dyDescent="0.25">
      <c r="A59" s="50"/>
      <c r="B59" s="60">
        <v>50</v>
      </c>
      <c r="C59" s="32" t="s">
        <v>37</v>
      </c>
      <c r="D59" s="32" t="s">
        <v>99</v>
      </c>
      <c r="E59" s="33" t="s">
        <v>125</v>
      </c>
      <c r="F59" s="13">
        <v>424.15254237288138</v>
      </c>
      <c r="G59" s="35">
        <v>20</v>
      </c>
      <c r="H59" s="61">
        <f t="shared" si="2"/>
        <v>8483.0508474576272</v>
      </c>
      <c r="I59" s="12"/>
      <c r="J59" s="51">
        <f t="shared" si="17"/>
        <v>50</v>
      </c>
      <c r="K59" s="14" t="str">
        <f t="shared" si="18"/>
        <v>Саморез</v>
      </c>
      <c r="L59" s="32" t="s">
        <v>99</v>
      </c>
      <c r="M59" s="15"/>
      <c r="N59" s="33" t="s">
        <v>125</v>
      </c>
      <c r="O59" s="16">
        <f t="shared" si="22"/>
        <v>424.15254237288138</v>
      </c>
      <c r="P59" s="13"/>
      <c r="Q59" s="17">
        <f t="shared" si="23"/>
        <v>20</v>
      </c>
      <c r="R59" s="18">
        <f t="shared" si="24"/>
        <v>0</v>
      </c>
      <c r="S59" s="12"/>
      <c r="T59" s="12"/>
      <c r="U59" s="12"/>
      <c r="V59" s="12"/>
      <c r="W59" s="12"/>
      <c r="X59" s="12"/>
      <c r="Y59" s="12"/>
      <c r="Z59" s="12"/>
      <c r="AA59" s="12"/>
      <c r="AB59" s="12"/>
    </row>
    <row r="60" spans="1:28" s="49" customFormat="1" ht="12.75" x14ac:dyDescent="0.25">
      <c r="A60" s="50"/>
      <c r="B60" s="60">
        <v>51</v>
      </c>
      <c r="C60" s="32" t="s">
        <v>37</v>
      </c>
      <c r="D60" s="32" t="s">
        <v>100</v>
      </c>
      <c r="E60" s="33" t="s">
        <v>125</v>
      </c>
      <c r="F60" s="13">
        <v>123.05084745762711</v>
      </c>
      <c r="G60" s="35">
        <v>0.5</v>
      </c>
      <c r="H60" s="61">
        <f t="shared" si="2"/>
        <v>61.525423728813557</v>
      </c>
      <c r="I60" s="12"/>
      <c r="J60" s="51">
        <f t="shared" si="17"/>
        <v>51</v>
      </c>
      <c r="K60" s="14" t="str">
        <f t="shared" si="18"/>
        <v>Саморез</v>
      </c>
      <c r="L60" s="32" t="s">
        <v>100</v>
      </c>
      <c r="M60" s="15"/>
      <c r="N60" s="33" t="s">
        <v>125</v>
      </c>
      <c r="O60" s="16">
        <f t="shared" si="22"/>
        <v>123.05084745762711</v>
      </c>
      <c r="P60" s="13"/>
      <c r="Q60" s="17">
        <f t="shared" si="23"/>
        <v>0.5</v>
      </c>
      <c r="R60" s="18">
        <f t="shared" si="24"/>
        <v>0</v>
      </c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spans="1:28" s="49" customFormat="1" ht="12.75" x14ac:dyDescent="0.25">
      <c r="A61" s="50"/>
      <c r="B61" s="60">
        <v>52</v>
      </c>
      <c r="C61" s="32" t="s">
        <v>37</v>
      </c>
      <c r="D61" s="34" t="s">
        <v>101</v>
      </c>
      <c r="E61" s="33" t="s">
        <v>128</v>
      </c>
      <c r="F61" s="13">
        <v>55.932203389830512</v>
      </c>
      <c r="G61" s="35">
        <v>20</v>
      </c>
      <c r="H61" s="61">
        <f t="shared" si="2"/>
        <v>1118.6440677966102</v>
      </c>
      <c r="I61" s="12"/>
      <c r="J61" s="51">
        <f t="shared" si="17"/>
        <v>52</v>
      </c>
      <c r="K61" s="14" t="str">
        <f t="shared" si="18"/>
        <v>Саморез</v>
      </c>
      <c r="L61" s="34" t="s">
        <v>101</v>
      </c>
      <c r="M61" s="15"/>
      <c r="N61" s="33" t="s">
        <v>128</v>
      </c>
      <c r="O61" s="16">
        <f>F61</f>
        <v>55.932203389830512</v>
      </c>
      <c r="P61" s="13"/>
      <c r="Q61" s="17">
        <f>G61</f>
        <v>20</v>
      </c>
      <c r="R61" s="18">
        <f>P61*Q61</f>
        <v>0</v>
      </c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spans="1:28" s="49" customFormat="1" ht="12.75" x14ac:dyDescent="0.25">
      <c r="A62" s="50"/>
      <c r="B62" s="60">
        <v>53</v>
      </c>
      <c r="C62" s="32" t="s">
        <v>37</v>
      </c>
      <c r="D62" s="32" t="s">
        <v>102</v>
      </c>
      <c r="E62" s="33" t="s">
        <v>125</v>
      </c>
      <c r="F62" s="13">
        <v>404.06779661016952</v>
      </c>
      <c r="G62" s="35">
        <v>22</v>
      </c>
      <c r="H62" s="61">
        <f t="shared" si="2"/>
        <v>8889.4915254237294</v>
      </c>
      <c r="I62" s="12"/>
      <c r="J62" s="51">
        <f t="shared" si="17"/>
        <v>53</v>
      </c>
      <c r="K62" s="14" t="str">
        <f t="shared" si="18"/>
        <v>Саморез</v>
      </c>
      <c r="L62" s="32" t="s">
        <v>102</v>
      </c>
      <c r="M62" s="15"/>
      <c r="N62" s="33" t="s">
        <v>125</v>
      </c>
      <c r="O62" s="16">
        <f t="shared" ref="O62:O68" si="25">F62</f>
        <v>404.06779661016952</v>
      </c>
      <c r="P62" s="13"/>
      <c r="Q62" s="17">
        <f t="shared" ref="Q62:Q68" si="26">G62</f>
        <v>22</v>
      </c>
      <c r="R62" s="18">
        <f t="shared" ref="R62:R68" si="27">P62*Q62</f>
        <v>0</v>
      </c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1:28" s="49" customFormat="1" ht="12.75" x14ac:dyDescent="0.25">
      <c r="A63" s="50"/>
      <c r="B63" s="60">
        <v>54</v>
      </c>
      <c r="C63" s="32" t="s">
        <v>37</v>
      </c>
      <c r="D63" s="32" t="s">
        <v>103</v>
      </c>
      <c r="E63" s="33" t="s">
        <v>128</v>
      </c>
      <c r="F63" s="13">
        <v>89.491525423728831</v>
      </c>
      <c r="G63" s="35">
        <v>17</v>
      </c>
      <c r="H63" s="61">
        <f t="shared" si="2"/>
        <v>1521.3559322033902</v>
      </c>
      <c r="I63" s="12"/>
      <c r="J63" s="51">
        <f t="shared" si="17"/>
        <v>54</v>
      </c>
      <c r="K63" s="14" t="str">
        <f t="shared" si="18"/>
        <v>Саморез</v>
      </c>
      <c r="L63" s="32" t="s">
        <v>103</v>
      </c>
      <c r="M63" s="15"/>
      <c r="N63" s="33" t="s">
        <v>128</v>
      </c>
      <c r="O63" s="16">
        <f t="shared" si="25"/>
        <v>89.491525423728831</v>
      </c>
      <c r="P63" s="13"/>
      <c r="Q63" s="17">
        <f t="shared" si="26"/>
        <v>17</v>
      </c>
      <c r="R63" s="18">
        <f t="shared" si="27"/>
        <v>0</v>
      </c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spans="1:28" s="49" customFormat="1" ht="12.75" x14ac:dyDescent="0.25">
      <c r="A64" s="50"/>
      <c r="B64" s="60">
        <v>55</v>
      </c>
      <c r="C64" s="32" t="s">
        <v>38</v>
      </c>
      <c r="D64" s="34" t="s">
        <v>104</v>
      </c>
      <c r="E64" s="33" t="s">
        <v>125</v>
      </c>
      <c r="F64" s="13">
        <v>316.17231638418082</v>
      </c>
      <c r="G64" s="35">
        <v>6</v>
      </c>
      <c r="H64" s="61">
        <f t="shared" si="2"/>
        <v>1897.0338983050849</v>
      </c>
      <c r="I64" s="12"/>
      <c r="J64" s="51">
        <f t="shared" si="17"/>
        <v>55</v>
      </c>
      <c r="K64" s="14" t="str">
        <f t="shared" si="18"/>
        <v>Саморез (прессшайба)</v>
      </c>
      <c r="L64" s="34" t="s">
        <v>104</v>
      </c>
      <c r="M64" s="15"/>
      <c r="N64" s="33" t="s">
        <v>125</v>
      </c>
      <c r="O64" s="16">
        <f t="shared" si="25"/>
        <v>316.17231638418082</v>
      </c>
      <c r="P64" s="13"/>
      <c r="Q64" s="17">
        <f t="shared" si="26"/>
        <v>6</v>
      </c>
      <c r="R64" s="18">
        <f t="shared" si="27"/>
        <v>0</v>
      </c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spans="1:28" s="49" customFormat="1" ht="12.75" x14ac:dyDescent="0.25">
      <c r="A65" s="50"/>
      <c r="B65" s="60">
        <v>56</v>
      </c>
      <c r="C65" s="32" t="s">
        <v>39</v>
      </c>
      <c r="D65" s="32" t="s">
        <v>105</v>
      </c>
      <c r="E65" s="33" t="s">
        <v>128</v>
      </c>
      <c r="F65" s="13">
        <v>48.474576271186443</v>
      </c>
      <c r="G65" s="35">
        <v>3</v>
      </c>
      <c r="H65" s="61">
        <f t="shared" si="2"/>
        <v>145.42372881355934</v>
      </c>
      <c r="I65" s="12"/>
      <c r="J65" s="51">
        <f t="shared" si="17"/>
        <v>56</v>
      </c>
      <c r="K65" s="14" t="str">
        <f t="shared" si="18"/>
        <v>Саморез 3,9х25мм</v>
      </c>
      <c r="L65" s="32" t="s">
        <v>105</v>
      </c>
      <c r="M65" s="15"/>
      <c r="N65" s="33" t="s">
        <v>128</v>
      </c>
      <c r="O65" s="16">
        <f t="shared" si="25"/>
        <v>48.474576271186443</v>
      </c>
      <c r="P65" s="13"/>
      <c r="Q65" s="17">
        <f t="shared" si="26"/>
        <v>3</v>
      </c>
      <c r="R65" s="18">
        <f t="shared" si="27"/>
        <v>0</v>
      </c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spans="1:28" s="49" customFormat="1" ht="12.75" x14ac:dyDescent="0.25">
      <c r="A66" s="50"/>
      <c r="B66" s="60">
        <v>57</v>
      </c>
      <c r="C66" s="32" t="s">
        <v>40</v>
      </c>
      <c r="D66" s="32" t="s">
        <v>106</v>
      </c>
      <c r="E66" s="33" t="s">
        <v>125</v>
      </c>
      <c r="F66" s="13">
        <v>470.77966101694915</v>
      </c>
      <c r="G66" s="35">
        <v>22</v>
      </c>
      <c r="H66" s="61">
        <f t="shared" si="2"/>
        <v>10357.152542372882</v>
      </c>
      <c r="I66" s="12"/>
      <c r="J66" s="51">
        <f t="shared" si="17"/>
        <v>57</v>
      </c>
      <c r="K66" s="14" t="str">
        <f t="shared" si="18"/>
        <v>Саморез кровельный</v>
      </c>
      <c r="L66" s="32" t="s">
        <v>106</v>
      </c>
      <c r="M66" s="15"/>
      <c r="N66" s="33" t="s">
        <v>125</v>
      </c>
      <c r="O66" s="16">
        <f t="shared" si="25"/>
        <v>470.77966101694915</v>
      </c>
      <c r="P66" s="13"/>
      <c r="Q66" s="17">
        <f t="shared" si="26"/>
        <v>22</v>
      </c>
      <c r="R66" s="18">
        <f t="shared" si="27"/>
        <v>0</v>
      </c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spans="1:28" s="49" customFormat="1" ht="12.75" x14ac:dyDescent="0.25">
      <c r="A67" s="50"/>
      <c r="B67" s="60">
        <v>58</v>
      </c>
      <c r="C67" s="32" t="s">
        <v>40</v>
      </c>
      <c r="D67" s="32" t="s">
        <v>107</v>
      </c>
      <c r="E67" s="33" t="s">
        <v>126</v>
      </c>
      <c r="F67" s="13">
        <v>3.7288135593220342</v>
      </c>
      <c r="G67" s="35">
        <v>1000</v>
      </c>
      <c r="H67" s="61">
        <f t="shared" si="2"/>
        <v>3728.8135593220341</v>
      </c>
      <c r="I67" s="12"/>
      <c r="J67" s="51">
        <f t="shared" si="17"/>
        <v>58</v>
      </c>
      <c r="K67" s="14" t="str">
        <f t="shared" si="18"/>
        <v>Саморез кровельный</v>
      </c>
      <c r="L67" s="32" t="s">
        <v>107</v>
      </c>
      <c r="M67" s="15"/>
      <c r="N67" s="33" t="s">
        <v>126</v>
      </c>
      <c r="O67" s="16">
        <f t="shared" si="25"/>
        <v>3.7288135593220342</v>
      </c>
      <c r="P67" s="13"/>
      <c r="Q67" s="17">
        <f t="shared" si="26"/>
        <v>1000</v>
      </c>
      <c r="R67" s="18">
        <f t="shared" si="27"/>
        <v>0</v>
      </c>
      <c r="S67" s="12"/>
      <c r="T67" s="12"/>
      <c r="U67" s="12"/>
      <c r="V67" s="12"/>
      <c r="W67" s="12"/>
      <c r="X67" s="12"/>
      <c r="Y67" s="12"/>
      <c r="Z67" s="12"/>
      <c r="AA67" s="12"/>
      <c r="AB67" s="12"/>
    </row>
    <row r="68" spans="1:28" s="49" customFormat="1" ht="25.5" x14ac:dyDescent="0.25">
      <c r="A68" s="50"/>
      <c r="B68" s="60">
        <v>59</v>
      </c>
      <c r="C68" s="32" t="s">
        <v>41</v>
      </c>
      <c r="D68" s="32" t="s">
        <v>108</v>
      </c>
      <c r="E68" s="33" t="s">
        <v>128</v>
      </c>
      <c r="F68" s="13">
        <v>65.254237288135599</v>
      </c>
      <c r="G68" s="35">
        <v>20</v>
      </c>
      <c r="H68" s="61">
        <f t="shared" si="2"/>
        <v>1305.0847457627119</v>
      </c>
      <c r="I68" s="12"/>
      <c r="J68" s="51">
        <f t="shared" si="17"/>
        <v>59</v>
      </c>
      <c r="K68" s="14" t="str">
        <f t="shared" si="18"/>
        <v>Саморез оцинкованный с пресс - шайбой</v>
      </c>
      <c r="L68" s="32" t="s">
        <v>108</v>
      </c>
      <c r="M68" s="15"/>
      <c r="N68" s="33" t="s">
        <v>128</v>
      </c>
      <c r="O68" s="16">
        <f t="shared" si="25"/>
        <v>65.254237288135599</v>
      </c>
      <c r="P68" s="13"/>
      <c r="Q68" s="17">
        <f t="shared" si="26"/>
        <v>20</v>
      </c>
      <c r="R68" s="18">
        <f t="shared" si="27"/>
        <v>0</v>
      </c>
      <c r="S68" s="12"/>
      <c r="T68" s="12"/>
      <c r="U68" s="12"/>
      <c r="V68" s="12"/>
      <c r="W68" s="12"/>
      <c r="X68" s="12"/>
      <c r="Y68" s="12"/>
      <c r="Z68" s="12"/>
      <c r="AA68" s="12"/>
      <c r="AB68" s="12"/>
    </row>
    <row r="69" spans="1:28" s="49" customFormat="1" ht="12.75" x14ac:dyDescent="0.25">
      <c r="A69" s="50"/>
      <c r="B69" s="60">
        <v>60</v>
      </c>
      <c r="C69" s="32" t="s">
        <v>42</v>
      </c>
      <c r="D69" s="32" t="s">
        <v>109</v>
      </c>
      <c r="E69" s="33" t="s">
        <v>128</v>
      </c>
      <c r="F69" s="13">
        <v>223.72881355932205</v>
      </c>
      <c r="G69" s="35">
        <v>5</v>
      </c>
      <c r="H69" s="61">
        <f t="shared" si="2"/>
        <v>1118.6440677966102</v>
      </c>
      <c r="I69" s="12"/>
      <c r="J69" s="51">
        <f t="shared" si="17"/>
        <v>60</v>
      </c>
      <c r="K69" s="14" t="str">
        <f t="shared" si="18"/>
        <v>Саморез п/шайбой острый</v>
      </c>
      <c r="L69" s="32" t="s">
        <v>109</v>
      </c>
      <c r="M69" s="15"/>
      <c r="N69" s="33" t="s">
        <v>128</v>
      </c>
      <c r="O69" s="16">
        <f>F69</f>
        <v>223.72881355932205</v>
      </c>
      <c r="P69" s="13"/>
      <c r="Q69" s="17">
        <f>G69</f>
        <v>5</v>
      </c>
      <c r="R69" s="18">
        <f>P69*Q69</f>
        <v>0</v>
      </c>
      <c r="S69" s="12"/>
      <c r="T69" s="12"/>
      <c r="U69" s="12"/>
      <c r="V69" s="12"/>
      <c r="W69" s="12"/>
      <c r="X69" s="12"/>
      <c r="Y69" s="12"/>
      <c r="Z69" s="12"/>
      <c r="AA69" s="12"/>
      <c r="AB69" s="12"/>
    </row>
    <row r="70" spans="1:28" s="49" customFormat="1" ht="12.75" x14ac:dyDescent="0.25">
      <c r="A70" s="50"/>
      <c r="B70" s="60">
        <v>61</v>
      </c>
      <c r="C70" s="32" t="s">
        <v>43</v>
      </c>
      <c r="D70" s="32" t="s">
        <v>110</v>
      </c>
      <c r="E70" s="33" t="s">
        <v>125</v>
      </c>
      <c r="F70" s="13">
        <v>246.91737288135596</v>
      </c>
      <c r="G70" s="35">
        <v>16</v>
      </c>
      <c r="H70" s="61">
        <f t="shared" si="2"/>
        <v>3950.6779661016953</v>
      </c>
      <c r="I70" s="12"/>
      <c r="J70" s="51">
        <f t="shared" si="17"/>
        <v>61</v>
      </c>
      <c r="K70" s="14" t="str">
        <f t="shared" si="18"/>
        <v>Саморез по дереву</v>
      </c>
      <c r="L70" s="32" t="s">
        <v>110</v>
      </c>
      <c r="M70" s="15"/>
      <c r="N70" s="33" t="s">
        <v>125</v>
      </c>
      <c r="O70" s="16">
        <f t="shared" ref="O70:O77" si="28">F70</f>
        <v>246.91737288135596</v>
      </c>
      <c r="P70" s="13"/>
      <c r="Q70" s="17">
        <f t="shared" ref="Q70:Q77" si="29">G70</f>
        <v>16</v>
      </c>
      <c r="R70" s="18">
        <f t="shared" ref="R70:R77" si="30">P70*Q70</f>
        <v>0</v>
      </c>
      <c r="S70" s="12"/>
      <c r="T70" s="12"/>
      <c r="U70" s="12"/>
      <c r="V70" s="12"/>
      <c r="W70" s="12"/>
      <c r="X70" s="12"/>
      <c r="Y70" s="12"/>
      <c r="Z70" s="12"/>
      <c r="AA70" s="12"/>
      <c r="AB70" s="12"/>
    </row>
    <row r="71" spans="1:28" s="49" customFormat="1" ht="12.75" x14ac:dyDescent="0.25">
      <c r="A71" s="50"/>
      <c r="B71" s="60">
        <v>62</v>
      </c>
      <c r="C71" s="32" t="s">
        <v>44</v>
      </c>
      <c r="D71" s="32" t="s">
        <v>111</v>
      </c>
      <c r="E71" s="33" t="s">
        <v>128</v>
      </c>
      <c r="F71" s="13">
        <v>102.54237288135593</v>
      </c>
      <c r="G71" s="35">
        <v>10</v>
      </c>
      <c r="H71" s="61">
        <f t="shared" si="2"/>
        <v>1025.4237288135594</v>
      </c>
      <c r="I71" s="12"/>
      <c r="J71" s="51">
        <f t="shared" si="17"/>
        <v>62</v>
      </c>
      <c r="K71" s="14" t="str">
        <f t="shared" si="18"/>
        <v>Саморез по дереву ДФ</v>
      </c>
      <c r="L71" s="32" t="s">
        <v>111</v>
      </c>
      <c r="M71" s="15"/>
      <c r="N71" s="33" t="s">
        <v>128</v>
      </c>
      <c r="O71" s="16">
        <f t="shared" si="28"/>
        <v>102.54237288135593</v>
      </c>
      <c r="P71" s="13"/>
      <c r="Q71" s="17">
        <f t="shared" si="29"/>
        <v>10</v>
      </c>
      <c r="R71" s="18">
        <f t="shared" si="30"/>
        <v>0</v>
      </c>
      <c r="S71" s="12"/>
      <c r="T71" s="12"/>
      <c r="U71" s="12"/>
      <c r="V71" s="12"/>
      <c r="W71" s="12"/>
      <c r="X71" s="12"/>
      <c r="Y71" s="12"/>
      <c r="Z71" s="12"/>
      <c r="AA71" s="12"/>
      <c r="AB71" s="12"/>
    </row>
    <row r="72" spans="1:28" s="49" customFormat="1" ht="12.75" x14ac:dyDescent="0.25">
      <c r="A72" s="50"/>
      <c r="B72" s="60">
        <v>63</v>
      </c>
      <c r="C72" s="32" t="s">
        <v>44</v>
      </c>
      <c r="D72" s="32" t="s">
        <v>112</v>
      </c>
      <c r="E72" s="33" t="s">
        <v>128</v>
      </c>
      <c r="F72" s="13">
        <v>83.898305084745772</v>
      </c>
      <c r="G72" s="35">
        <v>2</v>
      </c>
      <c r="H72" s="61">
        <f t="shared" si="2"/>
        <v>167.79661016949154</v>
      </c>
      <c r="I72" s="12"/>
      <c r="J72" s="51">
        <f t="shared" si="17"/>
        <v>63</v>
      </c>
      <c r="K72" s="14" t="str">
        <f t="shared" si="18"/>
        <v>Саморез по дереву ДФ</v>
      </c>
      <c r="L72" s="32" t="s">
        <v>112</v>
      </c>
      <c r="M72" s="15"/>
      <c r="N72" s="33" t="s">
        <v>128</v>
      </c>
      <c r="O72" s="16">
        <f t="shared" si="28"/>
        <v>83.898305084745772</v>
      </c>
      <c r="P72" s="13"/>
      <c r="Q72" s="17">
        <f t="shared" si="29"/>
        <v>2</v>
      </c>
      <c r="R72" s="18">
        <f t="shared" si="30"/>
        <v>0</v>
      </c>
      <c r="S72" s="12"/>
      <c r="T72" s="12"/>
      <c r="U72" s="12"/>
      <c r="V72" s="12"/>
      <c r="W72" s="12"/>
      <c r="X72" s="12"/>
      <c r="Y72" s="12"/>
      <c r="Z72" s="12"/>
      <c r="AA72" s="12"/>
      <c r="AB72" s="12"/>
    </row>
    <row r="73" spans="1:28" s="49" customFormat="1" ht="25.5" x14ac:dyDescent="0.25">
      <c r="A73" s="50"/>
      <c r="B73" s="60">
        <v>64</v>
      </c>
      <c r="C73" s="32" t="s">
        <v>45</v>
      </c>
      <c r="D73" s="32" t="s">
        <v>113</v>
      </c>
      <c r="E73" s="33" t="s">
        <v>129</v>
      </c>
      <c r="F73" s="13">
        <v>473.48305084745766</v>
      </c>
      <c r="G73" s="35">
        <v>18</v>
      </c>
      <c r="H73" s="61">
        <f t="shared" si="2"/>
        <v>8522.6949152542384</v>
      </c>
      <c r="I73" s="12"/>
      <c r="J73" s="51">
        <f t="shared" si="17"/>
        <v>64</v>
      </c>
      <c r="K73" s="14" t="str">
        <f t="shared" si="18"/>
        <v>Сетка каркасная (арматурная)</v>
      </c>
      <c r="L73" s="32" t="s">
        <v>113</v>
      </c>
      <c r="M73" s="15"/>
      <c r="N73" s="33" t="s">
        <v>129</v>
      </c>
      <c r="O73" s="16">
        <f t="shared" si="28"/>
        <v>473.48305084745766</v>
      </c>
      <c r="P73" s="13"/>
      <c r="Q73" s="17">
        <f t="shared" si="29"/>
        <v>18</v>
      </c>
      <c r="R73" s="18">
        <f t="shared" si="30"/>
        <v>0</v>
      </c>
      <c r="S73" s="12"/>
      <c r="T73" s="12"/>
      <c r="U73" s="12"/>
      <c r="V73" s="12"/>
      <c r="W73" s="12"/>
      <c r="X73" s="12"/>
      <c r="Y73" s="12"/>
      <c r="Z73" s="12"/>
      <c r="AA73" s="12"/>
      <c r="AB73" s="12"/>
    </row>
    <row r="74" spans="1:28" s="49" customFormat="1" ht="12.75" x14ac:dyDescent="0.25">
      <c r="A74" s="50"/>
      <c r="B74" s="60">
        <v>65</v>
      </c>
      <c r="C74" s="32" t="s">
        <v>46</v>
      </c>
      <c r="D74" s="34" t="s">
        <v>293</v>
      </c>
      <c r="E74" s="33" t="s">
        <v>129</v>
      </c>
      <c r="F74" s="13">
        <v>78.464241422075233</v>
      </c>
      <c r="G74" s="35">
        <v>41</v>
      </c>
      <c r="H74" s="61">
        <f t="shared" si="2"/>
        <v>3217.0338983050847</v>
      </c>
      <c r="I74" s="12"/>
      <c r="J74" s="51">
        <f t="shared" ref="J74:J107" si="31">B74</f>
        <v>65</v>
      </c>
      <c r="K74" s="14" t="str">
        <f t="shared" ref="K74:K107" si="32">C74</f>
        <v>Сетка стальная "Рабица"</v>
      </c>
      <c r="L74" s="34" t="s">
        <v>293</v>
      </c>
      <c r="M74" s="15"/>
      <c r="N74" s="33" t="s">
        <v>129</v>
      </c>
      <c r="O74" s="16">
        <f t="shared" si="28"/>
        <v>78.464241422075233</v>
      </c>
      <c r="P74" s="13"/>
      <c r="Q74" s="17">
        <f t="shared" si="29"/>
        <v>41</v>
      </c>
      <c r="R74" s="18">
        <f t="shared" si="30"/>
        <v>0</v>
      </c>
      <c r="S74" s="12"/>
      <c r="T74" s="12"/>
      <c r="U74" s="12"/>
      <c r="V74" s="12"/>
      <c r="W74" s="12"/>
      <c r="X74" s="12"/>
      <c r="Y74" s="12"/>
      <c r="Z74" s="12"/>
      <c r="AA74" s="12"/>
      <c r="AB74" s="12"/>
    </row>
    <row r="75" spans="1:28" s="49" customFormat="1" ht="25.5" x14ac:dyDescent="0.25">
      <c r="A75" s="50"/>
      <c r="B75" s="60">
        <v>66</v>
      </c>
      <c r="C75" s="32" t="s">
        <v>46</v>
      </c>
      <c r="D75" s="34" t="s">
        <v>294</v>
      </c>
      <c r="E75" s="33" t="s">
        <v>129</v>
      </c>
      <c r="F75" s="13">
        <v>63.620276062762997</v>
      </c>
      <c r="G75" s="35">
        <v>3448</v>
      </c>
      <c r="H75" s="61">
        <f t="shared" ref="H75:H86" si="33">F75*G75</f>
        <v>219362.71186440683</v>
      </c>
      <c r="I75" s="12"/>
      <c r="J75" s="51">
        <f t="shared" si="31"/>
        <v>66</v>
      </c>
      <c r="K75" s="14" t="str">
        <f t="shared" si="32"/>
        <v>Сетка стальная "Рабица"</v>
      </c>
      <c r="L75" s="34" t="s">
        <v>294</v>
      </c>
      <c r="M75" s="15"/>
      <c r="N75" s="33" t="s">
        <v>129</v>
      </c>
      <c r="O75" s="16">
        <f t="shared" si="28"/>
        <v>63.620276062762997</v>
      </c>
      <c r="P75" s="13"/>
      <c r="Q75" s="17">
        <f t="shared" si="29"/>
        <v>3448</v>
      </c>
      <c r="R75" s="18">
        <f t="shared" si="30"/>
        <v>0</v>
      </c>
      <c r="S75" s="12"/>
      <c r="T75" s="12"/>
      <c r="U75" s="12"/>
      <c r="V75" s="12"/>
      <c r="W75" s="12"/>
      <c r="X75" s="12"/>
      <c r="Y75" s="12"/>
      <c r="Z75" s="12"/>
      <c r="AA75" s="12"/>
      <c r="AB75" s="12"/>
    </row>
    <row r="76" spans="1:28" s="49" customFormat="1" ht="12.75" x14ac:dyDescent="0.25">
      <c r="A76" s="50"/>
      <c r="B76" s="60">
        <v>67</v>
      </c>
      <c r="C76" s="32" t="s">
        <v>47</v>
      </c>
      <c r="D76" s="32" t="s">
        <v>114</v>
      </c>
      <c r="E76" s="33" t="s">
        <v>125</v>
      </c>
      <c r="F76" s="13">
        <v>158.40338983050847</v>
      </c>
      <c r="G76" s="35">
        <v>2.5</v>
      </c>
      <c r="H76" s="61">
        <f t="shared" si="33"/>
        <v>396.00847457627117</v>
      </c>
      <c r="I76" s="12"/>
      <c r="J76" s="51">
        <f t="shared" si="31"/>
        <v>67</v>
      </c>
      <c r="K76" s="14" t="str">
        <f t="shared" si="32"/>
        <v>Шайба гроверная</v>
      </c>
      <c r="L76" s="32" t="s">
        <v>114</v>
      </c>
      <c r="M76" s="15"/>
      <c r="N76" s="33" t="s">
        <v>125</v>
      </c>
      <c r="O76" s="16">
        <f t="shared" si="28"/>
        <v>158.40338983050847</v>
      </c>
      <c r="P76" s="13"/>
      <c r="Q76" s="17">
        <f t="shared" si="29"/>
        <v>2.5</v>
      </c>
      <c r="R76" s="18">
        <f t="shared" si="30"/>
        <v>0</v>
      </c>
      <c r="S76" s="12"/>
      <c r="T76" s="12"/>
      <c r="U76" s="12"/>
      <c r="V76" s="12"/>
      <c r="W76" s="12"/>
      <c r="X76" s="12"/>
      <c r="Y76" s="12"/>
      <c r="Z76" s="12"/>
      <c r="AA76" s="12"/>
      <c r="AB76" s="12"/>
    </row>
    <row r="77" spans="1:28" s="49" customFormat="1" ht="12.75" x14ac:dyDescent="0.25">
      <c r="A77" s="50"/>
      <c r="B77" s="60">
        <v>68</v>
      </c>
      <c r="C77" s="32" t="s">
        <v>48</v>
      </c>
      <c r="D77" s="32" t="s">
        <v>115</v>
      </c>
      <c r="E77" s="33" t="s">
        <v>125</v>
      </c>
      <c r="F77" s="13">
        <v>155.59013867488446</v>
      </c>
      <c r="G77" s="35">
        <v>11</v>
      </c>
      <c r="H77" s="61">
        <f t="shared" si="33"/>
        <v>1711.4915254237289</v>
      </c>
      <c r="I77" s="12"/>
      <c r="J77" s="51">
        <f t="shared" si="31"/>
        <v>68</v>
      </c>
      <c r="K77" s="14" t="str">
        <f t="shared" si="32"/>
        <v>Шайба оцинкованная</v>
      </c>
      <c r="L77" s="32" t="s">
        <v>115</v>
      </c>
      <c r="M77" s="15"/>
      <c r="N77" s="33" t="s">
        <v>125</v>
      </c>
      <c r="O77" s="16">
        <f t="shared" si="28"/>
        <v>155.59013867488446</v>
      </c>
      <c r="P77" s="13"/>
      <c r="Q77" s="17">
        <f t="shared" si="29"/>
        <v>11</v>
      </c>
      <c r="R77" s="18">
        <f t="shared" si="30"/>
        <v>0</v>
      </c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 s="49" customFormat="1" ht="12.75" x14ac:dyDescent="0.25">
      <c r="A78" s="50"/>
      <c r="B78" s="60">
        <v>69</v>
      </c>
      <c r="C78" s="32" t="s">
        <v>48</v>
      </c>
      <c r="D78" s="32" t="s">
        <v>116</v>
      </c>
      <c r="E78" s="33" t="s">
        <v>125</v>
      </c>
      <c r="F78" s="13">
        <v>222.43183492999268</v>
      </c>
      <c r="G78" s="35">
        <v>34.5</v>
      </c>
      <c r="H78" s="61">
        <f t="shared" si="33"/>
        <v>7673.8983050847473</v>
      </c>
      <c r="I78" s="12"/>
      <c r="J78" s="51">
        <f t="shared" si="31"/>
        <v>69</v>
      </c>
      <c r="K78" s="14" t="str">
        <f t="shared" si="32"/>
        <v>Шайба оцинкованная</v>
      </c>
      <c r="L78" s="32" t="s">
        <v>116</v>
      </c>
      <c r="M78" s="15"/>
      <c r="N78" s="33" t="s">
        <v>125</v>
      </c>
      <c r="O78" s="16">
        <f>F78</f>
        <v>222.43183492999268</v>
      </c>
      <c r="P78" s="13"/>
      <c r="Q78" s="17">
        <f>G78</f>
        <v>34.5</v>
      </c>
      <c r="R78" s="18">
        <f>P78*Q78</f>
        <v>0</v>
      </c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spans="1:28" s="49" customFormat="1" ht="12.75" x14ac:dyDescent="0.25">
      <c r="A79" s="50"/>
      <c r="B79" s="60">
        <v>70</v>
      </c>
      <c r="C79" s="32" t="s">
        <v>48</v>
      </c>
      <c r="D79" s="32" t="s">
        <v>117</v>
      </c>
      <c r="E79" s="33" t="s">
        <v>125</v>
      </c>
      <c r="F79" s="13">
        <v>139.83050847457628</v>
      </c>
      <c r="G79" s="35">
        <v>12</v>
      </c>
      <c r="H79" s="61">
        <f t="shared" si="33"/>
        <v>1677.9661016949153</v>
      </c>
      <c r="I79" s="12"/>
      <c r="J79" s="51">
        <f t="shared" si="31"/>
        <v>70</v>
      </c>
      <c r="K79" s="14" t="str">
        <f t="shared" si="32"/>
        <v>Шайба оцинкованная</v>
      </c>
      <c r="L79" s="32" t="s">
        <v>117</v>
      </c>
      <c r="M79" s="15"/>
      <c r="N79" s="33" t="s">
        <v>125</v>
      </c>
      <c r="O79" s="16">
        <f t="shared" ref="O79:O85" si="34">F79</f>
        <v>139.83050847457628</v>
      </c>
      <c r="P79" s="13"/>
      <c r="Q79" s="17">
        <f t="shared" ref="Q79:Q85" si="35">G79</f>
        <v>12</v>
      </c>
      <c r="R79" s="18">
        <f t="shared" ref="R79:R85" si="36">P79*Q79</f>
        <v>0</v>
      </c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 s="49" customFormat="1" ht="12.75" x14ac:dyDescent="0.25">
      <c r="A80" s="50"/>
      <c r="B80" s="60">
        <v>71</v>
      </c>
      <c r="C80" s="32" t="s">
        <v>49</v>
      </c>
      <c r="D80" s="32" t="s">
        <v>118</v>
      </c>
      <c r="E80" s="33" t="s">
        <v>125</v>
      </c>
      <c r="F80" s="13">
        <v>130.04237288135593</v>
      </c>
      <c r="G80" s="35">
        <v>0.2</v>
      </c>
      <c r="H80" s="61">
        <f t="shared" si="33"/>
        <v>26.008474576271187</v>
      </c>
      <c r="I80" s="12"/>
      <c r="J80" s="51">
        <f t="shared" si="31"/>
        <v>71</v>
      </c>
      <c r="K80" s="14" t="str">
        <f t="shared" si="32"/>
        <v>Шайба плоская</v>
      </c>
      <c r="L80" s="32" t="s">
        <v>118</v>
      </c>
      <c r="M80" s="15"/>
      <c r="N80" s="33" t="s">
        <v>125</v>
      </c>
      <c r="O80" s="16">
        <f t="shared" si="34"/>
        <v>130.04237288135593</v>
      </c>
      <c r="P80" s="13"/>
      <c r="Q80" s="17">
        <f t="shared" si="35"/>
        <v>0.2</v>
      </c>
      <c r="R80" s="18">
        <f t="shared" si="36"/>
        <v>0</v>
      </c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:28" s="49" customFormat="1" ht="12.75" x14ac:dyDescent="0.25">
      <c r="A81" s="50"/>
      <c r="B81" s="60">
        <v>72</v>
      </c>
      <c r="C81" s="32" t="s">
        <v>49</v>
      </c>
      <c r="D81" s="32" t="s">
        <v>119</v>
      </c>
      <c r="E81" s="33" t="s">
        <v>125</v>
      </c>
      <c r="F81" s="13">
        <v>207.69491525423732</v>
      </c>
      <c r="G81" s="35">
        <v>3</v>
      </c>
      <c r="H81" s="61">
        <f t="shared" si="33"/>
        <v>623.08474576271192</v>
      </c>
      <c r="I81" s="12"/>
      <c r="J81" s="51">
        <f t="shared" si="31"/>
        <v>72</v>
      </c>
      <c r="K81" s="14" t="str">
        <f t="shared" si="32"/>
        <v>Шайба плоская</v>
      </c>
      <c r="L81" s="32" t="s">
        <v>119</v>
      </c>
      <c r="M81" s="15"/>
      <c r="N81" s="33" t="s">
        <v>125</v>
      </c>
      <c r="O81" s="16">
        <f t="shared" si="34"/>
        <v>207.69491525423732</v>
      </c>
      <c r="P81" s="13"/>
      <c r="Q81" s="17">
        <f t="shared" si="35"/>
        <v>3</v>
      </c>
      <c r="R81" s="18">
        <f t="shared" si="36"/>
        <v>0</v>
      </c>
      <c r="S81" s="12"/>
      <c r="T81" s="12"/>
      <c r="U81" s="12"/>
      <c r="V81" s="12"/>
      <c r="W81" s="12"/>
      <c r="X81" s="12"/>
      <c r="Y81" s="12"/>
      <c r="Z81" s="12"/>
      <c r="AA81" s="12"/>
      <c r="AB81" s="12"/>
    </row>
    <row r="82" spans="1:28" s="49" customFormat="1" ht="12.75" x14ac:dyDescent="0.25">
      <c r="A82" s="50"/>
      <c r="B82" s="60">
        <v>73</v>
      </c>
      <c r="C82" s="32" t="s">
        <v>49</v>
      </c>
      <c r="D82" s="32" t="s">
        <v>120</v>
      </c>
      <c r="E82" s="33" t="s">
        <v>125</v>
      </c>
      <c r="F82" s="13">
        <v>211.46995377503853</v>
      </c>
      <c r="G82" s="35">
        <v>11</v>
      </c>
      <c r="H82" s="61">
        <f t="shared" si="33"/>
        <v>2326.1694915254238</v>
      </c>
      <c r="I82" s="12"/>
      <c r="J82" s="51">
        <f t="shared" si="31"/>
        <v>73</v>
      </c>
      <c r="K82" s="14" t="str">
        <f t="shared" si="32"/>
        <v>Шайба плоская</v>
      </c>
      <c r="L82" s="32" t="s">
        <v>120</v>
      </c>
      <c r="M82" s="15"/>
      <c r="N82" s="33" t="s">
        <v>125</v>
      </c>
      <c r="O82" s="16">
        <f t="shared" si="34"/>
        <v>211.46995377503853</v>
      </c>
      <c r="P82" s="13"/>
      <c r="Q82" s="17">
        <f t="shared" si="35"/>
        <v>11</v>
      </c>
      <c r="R82" s="18">
        <f t="shared" si="36"/>
        <v>0</v>
      </c>
      <c r="S82" s="12"/>
      <c r="T82" s="12"/>
      <c r="U82" s="12"/>
      <c r="V82" s="12"/>
      <c r="W82" s="12"/>
      <c r="X82" s="12"/>
      <c r="Y82" s="12"/>
      <c r="Z82" s="12"/>
      <c r="AA82" s="12"/>
      <c r="AB82" s="12"/>
    </row>
    <row r="83" spans="1:28" s="49" customFormat="1" ht="12.75" x14ac:dyDescent="0.25">
      <c r="A83" s="50"/>
      <c r="B83" s="60">
        <v>74</v>
      </c>
      <c r="C83" s="32" t="s">
        <v>49</v>
      </c>
      <c r="D83" s="32" t="s">
        <v>121</v>
      </c>
      <c r="E83" s="33" t="s">
        <v>125</v>
      </c>
      <c r="F83" s="13">
        <v>167.79661016949154</v>
      </c>
      <c r="G83" s="35">
        <v>3</v>
      </c>
      <c r="H83" s="61">
        <f t="shared" si="33"/>
        <v>503.38983050847463</v>
      </c>
      <c r="I83" s="12"/>
      <c r="J83" s="51">
        <f t="shared" si="31"/>
        <v>74</v>
      </c>
      <c r="K83" s="14" t="str">
        <f t="shared" si="32"/>
        <v>Шайба плоская</v>
      </c>
      <c r="L83" s="32" t="s">
        <v>121</v>
      </c>
      <c r="M83" s="15"/>
      <c r="N83" s="33" t="s">
        <v>125</v>
      </c>
      <c r="O83" s="16">
        <f t="shared" si="34"/>
        <v>167.79661016949154</v>
      </c>
      <c r="P83" s="13"/>
      <c r="Q83" s="17">
        <f t="shared" si="35"/>
        <v>3</v>
      </c>
      <c r="R83" s="18">
        <f t="shared" si="36"/>
        <v>0</v>
      </c>
      <c r="S83" s="12"/>
      <c r="T83" s="12"/>
      <c r="U83" s="12"/>
      <c r="V83" s="12"/>
      <c r="W83" s="12"/>
      <c r="X83" s="12"/>
      <c r="Y83" s="12"/>
      <c r="Z83" s="12"/>
      <c r="AA83" s="12"/>
      <c r="AB83" s="12"/>
    </row>
    <row r="84" spans="1:28" s="49" customFormat="1" ht="12.75" x14ac:dyDescent="0.25">
      <c r="A84" s="50"/>
      <c r="B84" s="60">
        <v>75</v>
      </c>
      <c r="C84" s="32" t="s">
        <v>50</v>
      </c>
      <c r="D84" s="32" t="s">
        <v>122</v>
      </c>
      <c r="E84" s="33" t="s">
        <v>126</v>
      </c>
      <c r="F84" s="13">
        <v>177.11864406779662</v>
      </c>
      <c r="G84" s="35">
        <v>104</v>
      </c>
      <c r="H84" s="61">
        <f t="shared" si="33"/>
        <v>18420.338983050849</v>
      </c>
      <c r="I84" s="12"/>
      <c r="J84" s="51">
        <f t="shared" si="31"/>
        <v>75</v>
      </c>
      <c r="K84" s="14" t="str">
        <f t="shared" si="32"/>
        <v>Шпилька</v>
      </c>
      <c r="L84" s="32" t="s">
        <v>122</v>
      </c>
      <c r="M84" s="15"/>
      <c r="N84" s="33" t="s">
        <v>126</v>
      </c>
      <c r="O84" s="16">
        <f t="shared" si="34"/>
        <v>177.11864406779662</v>
      </c>
      <c r="P84" s="13"/>
      <c r="Q84" s="17">
        <f t="shared" si="35"/>
        <v>104</v>
      </c>
      <c r="R84" s="18">
        <f t="shared" si="36"/>
        <v>0</v>
      </c>
      <c r="S84" s="12"/>
      <c r="T84" s="12"/>
      <c r="U84" s="12"/>
      <c r="V84" s="12"/>
      <c r="W84" s="12"/>
      <c r="X84" s="12"/>
      <c r="Y84" s="12"/>
      <c r="Z84" s="12"/>
      <c r="AA84" s="12"/>
      <c r="AB84" s="12"/>
    </row>
    <row r="85" spans="1:28" s="49" customFormat="1" ht="12.75" x14ac:dyDescent="0.25">
      <c r="A85" s="50"/>
      <c r="B85" s="60">
        <v>76</v>
      </c>
      <c r="C85" s="32" t="s">
        <v>50</v>
      </c>
      <c r="D85" s="32" t="s">
        <v>123</v>
      </c>
      <c r="E85" s="33" t="s">
        <v>126</v>
      </c>
      <c r="F85" s="13">
        <v>167.79661016949154</v>
      </c>
      <c r="G85" s="35">
        <v>142</v>
      </c>
      <c r="H85" s="61">
        <f t="shared" si="33"/>
        <v>23827.118644067799</v>
      </c>
      <c r="I85" s="12"/>
      <c r="J85" s="51">
        <f t="shared" si="31"/>
        <v>76</v>
      </c>
      <c r="K85" s="14" t="str">
        <f t="shared" si="32"/>
        <v>Шпилька</v>
      </c>
      <c r="L85" s="32" t="s">
        <v>123</v>
      </c>
      <c r="M85" s="15"/>
      <c r="N85" s="33" t="s">
        <v>126</v>
      </c>
      <c r="O85" s="16">
        <f t="shared" si="34"/>
        <v>167.79661016949154</v>
      </c>
      <c r="P85" s="13"/>
      <c r="Q85" s="17">
        <f t="shared" si="35"/>
        <v>142</v>
      </c>
      <c r="R85" s="18">
        <f t="shared" si="36"/>
        <v>0</v>
      </c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1:28" s="49" customFormat="1" ht="12.75" x14ac:dyDescent="0.25">
      <c r="A86" s="50"/>
      <c r="B86" s="60">
        <v>77</v>
      </c>
      <c r="C86" s="36" t="s">
        <v>50</v>
      </c>
      <c r="D86" s="36" t="s">
        <v>124</v>
      </c>
      <c r="E86" s="37" t="s">
        <v>126</v>
      </c>
      <c r="F86" s="19">
        <v>186.4406779661017</v>
      </c>
      <c r="G86" s="80">
        <v>10</v>
      </c>
      <c r="H86" s="62">
        <f t="shared" si="33"/>
        <v>1864.406779661017</v>
      </c>
      <c r="I86" s="12"/>
      <c r="J86" s="51">
        <f t="shared" si="31"/>
        <v>77</v>
      </c>
      <c r="K86" s="14" t="str">
        <f t="shared" si="32"/>
        <v>Шпилька</v>
      </c>
      <c r="L86" s="32" t="s">
        <v>124</v>
      </c>
      <c r="M86" s="15"/>
      <c r="N86" s="33" t="s">
        <v>126</v>
      </c>
      <c r="O86" s="16">
        <f>F86</f>
        <v>186.4406779661017</v>
      </c>
      <c r="P86" s="13"/>
      <c r="Q86" s="17">
        <f>G86</f>
        <v>10</v>
      </c>
      <c r="R86" s="18">
        <f>P86*Q86</f>
        <v>0</v>
      </c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1:28" s="54" customFormat="1" ht="12.75" x14ac:dyDescent="0.25">
      <c r="A87" s="52"/>
      <c r="B87" s="63"/>
      <c r="C87" s="38" t="s">
        <v>130</v>
      </c>
      <c r="D87" s="38"/>
      <c r="E87" s="39"/>
      <c r="F87" s="20"/>
      <c r="G87" s="81"/>
      <c r="H87" s="64">
        <f>SUM(H10:H86)</f>
        <v>566410.10169491533</v>
      </c>
      <c r="I87" s="21"/>
      <c r="J87" s="53"/>
      <c r="K87" s="22" t="str">
        <f t="shared" si="32"/>
        <v>ИТОГО:</v>
      </c>
      <c r="L87" s="40"/>
      <c r="M87" s="23"/>
      <c r="N87" s="21"/>
      <c r="O87" s="24"/>
      <c r="P87" s="25"/>
      <c r="Q87" s="26"/>
      <c r="R87" s="27"/>
      <c r="S87" s="21"/>
      <c r="T87" s="21"/>
      <c r="U87" s="21"/>
      <c r="V87" s="21"/>
      <c r="W87" s="21"/>
      <c r="X87" s="21"/>
      <c r="Y87" s="21"/>
      <c r="Z87" s="21"/>
      <c r="AA87" s="21"/>
      <c r="AB87" s="21"/>
    </row>
    <row r="88" spans="1:28" s="54" customFormat="1" ht="41.25" customHeight="1" x14ac:dyDescent="0.25">
      <c r="A88" s="52"/>
      <c r="B88" s="147" t="s">
        <v>287</v>
      </c>
      <c r="C88" s="148"/>
      <c r="D88" s="148"/>
      <c r="E88" s="148"/>
      <c r="F88" s="148"/>
      <c r="G88" s="148"/>
      <c r="H88" s="149"/>
      <c r="I88" s="21"/>
      <c r="J88" s="112" t="s">
        <v>287</v>
      </c>
      <c r="K88" s="117"/>
      <c r="L88" s="117"/>
      <c r="M88" s="117"/>
      <c r="N88" s="117"/>
      <c r="O88" s="117"/>
      <c r="P88" s="117"/>
      <c r="Q88" s="117"/>
      <c r="R88" s="118"/>
      <c r="S88" s="21"/>
      <c r="T88" s="21"/>
      <c r="U88" s="21"/>
      <c r="V88" s="21"/>
      <c r="W88" s="21"/>
      <c r="X88" s="21"/>
      <c r="Y88" s="21"/>
      <c r="Z88" s="21"/>
      <c r="AA88" s="21"/>
      <c r="AB88" s="21"/>
    </row>
    <row r="89" spans="1:28" s="49" customFormat="1" ht="12.75" x14ac:dyDescent="0.25">
      <c r="A89" s="50"/>
      <c r="B89" s="65">
        <v>1</v>
      </c>
      <c r="C89" s="32" t="s">
        <v>19</v>
      </c>
      <c r="D89" s="32" t="s">
        <v>131</v>
      </c>
      <c r="E89" s="33" t="s">
        <v>125</v>
      </c>
      <c r="F89" s="41">
        <v>96.016949152542381</v>
      </c>
      <c r="G89" s="35">
        <v>1</v>
      </c>
      <c r="H89" s="66">
        <f>F89*G89</f>
        <v>96.016949152542381</v>
      </c>
      <c r="I89" s="12"/>
      <c r="J89" s="51">
        <f t="shared" si="31"/>
        <v>1</v>
      </c>
      <c r="K89" s="14" t="str">
        <f t="shared" si="32"/>
        <v>Болт</v>
      </c>
      <c r="L89" s="32" t="s">
        <v>131</v>
      </c>
      <c r="M89" s="15"/>
      <c r="N89" s="28" t="str">
        <f t="shared" ref="N89:N96" si="37">E89</f>
        <v>кг</v>
      </c>
      <c r="O89" s="16">
        <f t="shared" ref="O89:O96" si="38">F89</f>
        <v>96.016949152542381</v>
      </c>
      <c r="P89" s="13"/>
      <c r="Q89" s="17">
        <f t="shared" ref="Q89:Q96" si="39">G89</f>
        <v>1</v>
      </c>
      <c r="R89" s="18">
        <f t="shared" ref="R89:R96" si="40">P89*Q89</f>
        <v>0</v>
      </c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1:28" s="49" customFormat="1" ht="12.75" x14ac:dyDescent="0.25">
      <c r="A90" s="50"/>
      <c r="B90" s="65">
        <v>2</v>
      </c>
      <c r="C90" s="32" t="s">
        <v>19</v>
      </c>
      <c r="D90" s="32" t="s">
        <v>51</v>
      </c>
      <c r="E90" s="33" t="s">
        <v>125</v>
      </c>
      <c r="F90" s="41">
        <v>205.83050847457631</v>
      </c>
      <c r="G90" s="35">
        <v>5</v>
      </c>
      <c r="H90" s="67">
        <f t="shared" ref="H90:H96" si="41">F90*G90</f>
        <v>1029.1525423728815</v>
      </c>
      <c r="I90" s="12"/>
      <c r="J90" s="51">
        <f t="shared" si="31"/>
        <v>2</v>
      </c>
      <c r="K90" s="14" t="str">
        <f t="shared" si="32"/>
        <v>Болт</v>
      </c>
      <c r="L90" s="32" t="s">
        <v>51</v>
      </c>
      <c r="M90" s="15"/>
      <c r="N90" s="28" t="str">
        <f t="shared" si="37"/>
        <v>кг</v>
      </c>
      <c r="O90" s="16">
        <f t="shared" si="38"/>
        <v>205.83050847457631</v>
      </c>
      <c r="P90" s="13"/>
      <c r="Q90" s="17">
        <f t="shared" si="39"/>
        <v>5</v>
      </c>
      <c r="R90" s="18">
        <f t="shared" si="40"/>
        <v>0</v>
      </c>
      <c r="S90" s="12"/>
      <c r="T90" s="12"/>
      <c r="U90" s="12"/>
      <c r="V90" s="12"/>
      <c r="W90" s="12"/>
      <c r="X90" s="12"/>
      <c r="Y90" s="12"/>
      <c r="Z90" s="12"/>
      <c r="AA90" s="12"/>
      <c r="AB90" s="12"/>
    </row>
    <row r="91" spans="1:28" s="49" customFormat="1" ht="12.75" x14ac:dyDescent="0.25">
      <c r="A91" s="50"/>
      <c r="B91" s="65">
        <v>3</v>
      </c>
      <c r="C91" s="32" t="s">
        <v>19</v>
      </c>
      <c r="D91" s="32" t="s">
        <v>132</v>
      </c>
      <c r="E91" s="33" t="s">
        <v>125</v>
      </c>
      <c r="F91" s="41">
        <v>366.07627118644069</v>
      </c>
      <c r="G91" s="35">
        <v>8</v>
      </c>
      <c r="H91" s="67">
        <f t="shared" si="41"/>
        <v>2928.6101694915255</v>
      </c>
      <c r="I91" s="12"/>
      <c r="J91" s="51">
        <f t="shared" si="31"/>
        <v>3</v>
      </c>
      <c r="K91" s="14" t="str">
        <f t="shared" si="32"/>
        <v>Болт</v>
      </c>
      <c r="L91" s="32" t="s">
        <v>132</v>
      </c>
      <c r="M91" s="15"/>
      <c r="N91" s="28" t="str">
        <f t="shared" si="37"/>
        <v>кг</v>
      </c>
      <c r="O91" s="16">
        <f t="shared" si="38"/>
        <v>366.07627118644069</v>
      </c>
      <c r="P91" s="13"/>
      <c r="Q91" s="17">
        <f t="shared" si="39"/>
        <v>8</v>
      </c>
      <c r="R91" s="18">
        <f t="shared" si="40"/>
        <v>0</v>
      </c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1:28" s="49" customFormat="1" ht="12.75" x14ac:dyDescent="0.25">
      <c r="A92" s="50"/>
      <c r="B92" s="65">
        <v>4</v>
      </c>
      <c r="C92" s="32" t="s">
        <v>19</v>
      </c>
      <c r="D92" s="32" t="s">
        <v>52</v>
      </c>
      <c r="E92" s="33" t="s">
        <v>125</v>
      </c>
      <c r="F92" s="41">
        <v>116.52542372881356</v>
      </c>
      <c r="G92" s="35">
        <v>30</v>
      </c>
      <c r="H92" s="67">
        <f t="shared" si="41"/>
        <v>3495.7627118644068</v>
      </c>
      <c r="I92" s="12"/>
      <c r="J92" s="51">
        <f t="shared" si="31"/>
        <v>4</v>
      </c>
      <c r="K92" s="14" t="str">
        <f t="shared" si="32"/>
        <v>Болт</v>
      </c>
      <c r="L92" s="32" t="s">
        <v>52</v>
      </c>
      <c r="M92" s="15"/>
      <c r="N92" s="28" t="str">
        <f t="shared" si="37"/>
        <v>кг</v>
      </c>
      <c r="O92" s="16">
        <f t="shared" si="38"/>
        <v>116.52542372881356</v>
      </c>
      <c r="P92" s="13"/>
      <c r="Q92" s="17">
        <f t="shared" si="39"/>
        <v>30</v>
      </c>
      <c r="R92" s="18">
        <f t="shared" si="40"/>
        <v>0</v>
      </c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1:28" s="49" customFormat="1" ht="12.75" x14ac:dyDescent="0.25">
      <c r="A93" s="50"/>
      <c r="B93" s="65">
        <v>5</v>
      </c>
      <c r="C93" s="32" t="s">
        <v>19</v>
      </c>
      <c r="D93" s="32" t="s">
        <v>55</v>
      </c>
      <c r="E93" s="33" t="s">
        <v>125</v>
      </c>
      <c r="F93" s="41">
        <v>96.016949152542381</v>
      </c>
      <c r="G93" s="35">
        <v>9.5</v>
      </c>
      <c r="H93" s="67">
        <f t="shared" si="41"/>
        <v>912.16101694915267</v>
      </c>
      <c r="I93" s="12"/>
      <c r="J93" s="51">
        <f t="shared" si="31"/>
        <v>5</v>
      </c>
      <c r="K93" s="14" t="str">
        <f t="shared" si="32"/>
        <v>Болт</v>
      </c>
      <c r="L93" s="32" t="s">
        <v>55</v>
      </c>
      <c r="M93" s="15"/>
      <c r="N93" s="28" t="str">
        <f t="shared" si="37"/>
        <v>кг</v>
      </c>
      <c r="O93" s="16">
        <f t="shared" si="38"/>
        <v>96.016949152542381</v>
      </c>
      <c r="P93" s="13"/>
      <c r="Q93" s="17">
        <f t="shared" si="39"/>
        <v>9.5</v>
      </c>
      <c r="R93" s="18">
        <f t="shared" si="40"/>
        <v>0</v>
      </c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1:28" s="49" customFormat="1" ht="12.75" x14ac:dyDescent="0.25">
      <c r="A94" s="50"/>
      <c r="B94" s="65">
        <v>6</v>
      </c>
      <c r="C94" s="32" t="s">
        <v>20</v>
      </c>
      <c r="D94" s="32" t="s">
        <v>133</v>
      </c>
      <c r="E94" s="33" t="s">
        <v>126</v>
      </c>
      <c r="F94" s="41">
        <v>27.966101694915256</v>
      </c>
      <c r="G94" s="35">
        <v>132</v>
      </c>
      <c r="H94" s="67">
        <f t="shared" si="41"/>
        <v>3691.5254237288136</v>
      </c>
      <c r="I94" s="12"/>
      <c r="J94" s="51">
        <f t="shared" si="31"/>
        <v>6</v>
      </c>
      <c r="K94" s="14" t="str">
        <f t="shared" si="32"/>
        <v>Болт анкерный</v>
      </c>
      <c r="L94" s="32" t="s">
        <v>133</v>
      </c>
      <c r="M94" s="15"/>
      <c r="N94" s="28" t="str">
        <f t="shared" si="37"/>
        <v>шт</v>
      </c>
      <c r="O94" s="16">
        <f t="shared" si="38"/>
        <v>27.966101694915256</v>
      </c>
      <c r="P94" s="13"/>
      <c r="Q94" s="17">
        <f t="shared" si="39"/>
        <v>132</v>
      </c>
      <c r="R94" s="18">
        <f t="shared" si="40"/>
        <v>0</v>
      </c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1:28" s="49" customFormat="1" ht="12.75" x14ac:dyDescent="0.25">
      <c r="A95" s="50"/>
      <c r="B95" s="65">
        <v>7</v>
      </c>
      <c r="C95" s="32" t="s">
        <v>20</v>
      </c>
      <c r="D95" s="32" t="s">
        <v>134</v>
      </c>
      <c r="E95" s="33" t="s">
        <v>126</v>
      </c>
      <c r="F95" s="41">
        <v>55</v>
      </c>
      <c r="G95" s="35">
        <v>200</v>
      </c>
      <c r="H95" s="67">
        <f t="shared" si="41"/>
        <v>11000</v>
      </c>
      <c r="I95" s="12"/>
      <c r="J95" s="51">
        <f t="shared" si="31"/>
        <v>7</v>
      </c>
      <c r="K95" s="14" t="str">
        <f t="shared" si="32"/>
        <v>Болт анкерный</v>
      </c>
      <c r="L95" s="32" t="s">
        <v>134</v>
      </c>
      <c r="M95" s="15"/>
      <c r="N95" s="28" t="str">
        <f t="shared" si="37"/>
        <v>шт</v>
      </c>
      <c r="O95" s="16">
        <f t="shared" si="38"/>
        <v>55</v>
      </c>
      <c r="P95" s="13"/>
      <c r="Q95" s="17">
        <f t="shared" si="39"/>
        <v>200</v>
      </c>
      <c r="R95" s="18">
        <f t="shared" si="40"/>
        <v>0</v>
      </c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28" s="49" customFormat="1" ht="13.5" customHeight="1" x14ac:dyDescent="0.25">
      <c r="A96" s="50"/>
      <c r="B96" s="65">
        <v>8</v>
      </c>
      <c r="C96" s="32" t="s">
        <v>20</v>
      </c>
      <c r="D96" s="32" t="s">
        <v>58</v>
      </c>
      <c r="E96" s="33" t="s">
        <v>126</v>
      </c>
      <c r="F96" s="41">
        <v>27.966101694915256</v>
      </c>
      <c r="G96" s="35">
        <v>190</v>
      </c>
      <c r="H96" s="67">
        <f t="shared" si="41"/>
        <v>5313.5593220338988</v>
      </c>
      <c r="I96" s="12"/>
      <c r="J96" s="51">
        <f t="shared" si="31"/>
        <v>8</v>
      </c>
      <c r="K96" s="14" t="str">
        <f t="shared" si="32"/>
        <v>Болт анкерный</v>
      </c>
      <c r="L96" s="32" t="s">
        <v>58</v>
      </c>
      <c r="M96" s="15"/>
      <c r="N96" s="28" t="str">
        <f t="shared" si="37"/>
        <v>шт</v>
      </c>
      <c r="O96" s="16">
        <f t="shared" si="38"/>
        <v>27.966101694915256</v>
      </c>
      <c r="P96" s="13"/>
      <c r="Q96" s="17">
        <f t="shared" si="39"/>
        <v>190</v>
      </c>
      <c r="R96" s="18">
        <f t="shared" si="40"/>
        <v>0</v>
      </c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s="49" customFormat="1" ht="12.75" x14ac:dyDescent="0.25">
      <c r="A97" s="50"/>
      <c r="B97" s="65">
        <v>9</v>
      </c>
      <c r="C97" s="32" t="s">
        <v>22</v>
      </c>
      <c r="D97" s="32" t="s">
        <v>135</v>
      </c>
      <c r="E97" s="33" t="s">
        <v>126</v>
      </c>
      <c r="F97" s="41">
        <v>36.355932203389834</v>
      </c>
      <c r="G97" s="35">
        <v>26</v>
      </c>
      <c r="H97" s="67">
        <f>F97*G97</f>
        <v>945.25423728813564</v>
      </c>
      <c r="I97" s="12"/>
      <c r="J97" s="51">
        <f t="shared" si="31"/>
        <v>9</v>
      </c>
      <c r="K97" s="14" t="str">
        <f t="shared" si="32"/>
        <v>Болт анкерный с гайкой</v>
      </c>
      <c r="L97" s="32" t="s">
        <v>135</v>
      </c>
      <c r="M97" s="15"/>
      <c r="N97" s="28" t="str">
        <f>E97</f>
        <v>шт</v>
      </c>
      <c r="O97" s="16">
        <f>F97</f>
        <v>36.355932203389834</v>
      </c>
      <c r="P97" s="13"/>
      <c r="Q97" s="17">
        <f>G97</f>
        <v>26</v>
      </c>
      <c r="R97" s="18">
        <f>P97*Q97</f>
        <v>0</v>
      </c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s="49" customFormat="1" ht="12.75" x14ac:dyDescent="0.25">
      <c r="A98" s="50"/>
      <c r="B98" s="65">
        <v>10</v>
      </c>
      <c r="C98" s="32" t="s">
        <v>23</v>
      </c>
      <c r="D98" s="32" t="s">
        <v>136</v>
      </c>
      <c r="E98" s="33" t="s">
        <v>126</v>
      </c>
      <c r="F98" s="41">
        <v>65.254237288135599</v>
      </c>
      <c r="G98" s="35">
        <v>20</v>
      </c>
      <c r="H98" s="67">
        <f t="shared" ref="H98:H104" si="42">F98*G98</f>
        <v>1305.0847457627119</v>
      </c>
      <c r="I98" s="12"/>
      <c r="J98" s="51">
        <f t="shared" si="31"/>
        <v>10</v>
      </c>
      <c r="K98" s="14" t="str">
        <f t="shared" si="32"/>
        <v>Болт Б5</v>
      </c>
      <c r="L98" s="32" t="s">
        <v>136</v>
      </c>
      <c r="M98" s="15"/>
      <c r="N98" s="28" t="str">
        <f t="shared" ref="N98:N104" si="43">E98</f>
        <v>шт</v>
      </c>
      <c r="O98" s="16">
        <f t="shared" ref="O98:O104" si="44">F98</f>
        <v>65.254237288135599</v>
      </c>
      <c r="P98" s="13"/>
      <c r="Q98" s="17">
        <f t="shared" ref="Q98:Q104" si="45">G98</f>
        <v>20</v>
      </c>
      <c r="R98" s="18">
        <f t="shared" ref="R98:R104" si="46">P98*Q98</f>
        <v>0</v>
      </c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s="49" customFormat="1" ht="12.75" x14ac:dyDescent="0.25">
      <c r="A99" s="50"/>
      <c r="B99" s="65">
        <v>11</v>
      </c>
      <c r="C99" s="32" t="s">
        <v>137</v>
      </c>
      <c r="D99" s="32" t="s">
        <v>138</v>
      </c>
      <c r="E99" s="33" t="s">
        <v>125</v>
      </c>
      <c r="F99" s="41">
        <v>158.47457627118644</v>
      </c>
      <c r="G99" s="35">
        <v>30</v>
      </c>
      <c r="H99" s="67">
        <f t="shared" si="42"/>
        <v>4754.2372881355932</v>
      </c>
      <c r="I99" s="12"/>
      <c r="J99" s="51">
        <f t="shared" si="31"/>
        <v>11</v>
      </c>
      <c r="K99" s="14" t="str">
        <f t="shared" si="32"/>
        <v>Болт М12*30</v>
      </c>
      <c r="L99" s="32" t="s">
        <v>138</v>
      </c>
      <c r="M99" s="15"/>
      <c r="N99" s="28" t="str">
        <f t="shared" si="43"/>
        <v>кг</v>
      </c>
      <c r="O99" s="16">
        <f t="shared" si="44"/>
        <v>158.47457627118644</v>
      </c>
      <c r="P99" s="13"/>
      <c r="Q99" s="17">
        <f t="shared" si="45"/>
        <v>30</v>
      </c>
      <c r="R99" s="18">
        <f t="shared" si="46"/>
        <v>0</v>
      </c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s="49" customFormat="1" ht="25.5" x14ac:dyDescent="0.25">
      <c r="A100" s="50"/>
      <c r="B100" s="65">
        <v>12</v>
      </c>
      <c r="C100" s="32" t="s">
        <v>139</v>
      </c>
      <c r="D100" s="32" t="s">
        <v>140</v>
      </c>
      <c r="E100" s="33" t="s">
        <v>125</v>
      </c>
      <c r="F100" s="41">
        <v>149.15254237288136</v>
      </c>
      <c r="G100" s="35">
        <v>1</v>
      </c>
      <c r="H100" s="67">
        <f t="shared" si="42"/>
        <v>149.15254237288136</v>
      </c>
      <c r="I100" s="12"/>
      <c r="J100" s="51">
        <f t="shared" si="31"/>
        <v>12</v>
      </c>
      <c r="K100" s="14" t="str">
        <f t="shared" si="32"/>
        <v>Болт оцинкованный с полной резьбой</v>
      </c>
      <c r="L100" s="32" t="s">
        <v>140</v>
      </c>
      <c r="M100" s="15"/>
      <c r="N100" s="28" t="str">
        <f t="shared" si="43"/>
        <v>кг</v>
      </c>
      <c r="O100" s="16">
        <f t="shared" si="44"/>
        <v>149.15254237288136</v>
      </c>
      <c r="P100" s="13"/>
      <c r="Q100" s="17">
        <f t="shared" si="45"/>
        <v>1</v>
      </c>
      <c r="R100" s="18">
        <f t="shared" si="46"/>
        <v>0</v>
      </c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1:28" s="49" customFormat="1" ht="12.75" x14ac:dyDescent="0.25">
      <c r="A101" s="50"/>
      <c r="B101" s="65">
        <v>13</v>
      </c>
      <c r="C101" s="32" t="s">
        <v>26</v>
      </c>
      <c r="D101" s="32" t="s">
        <v>141</v>
      </c>
      <c r="E101" s="33" t="s">
        <v>125</v>
      </c>
      <c r="F101" s="41">
        <v>156.61016949152543</v>
      </c>
      <c r="G101" s="35">
        <v>30</v>
      </c>
      <c r="H101" s="67">
        <f t="shared" si="42"/>
        <v>4698.3050847457625</v>
      </c>
      <c r="I101" s="12"/>
      <c r="J101" s="51">
        <f t="shared" si="31"/>
        <v>13</v>
      </c>
      <c r="K101" s="14" t="str">
        <f t="shared" si="32"/>
        <v>Болт с гайкой</v>
      </c>
      <c r="L101" s="32" t="s">
        <v>141</v>
      </c>
      <c r="M101" s="15"/>
      <c r="N101" s="28" t="str">
        <f t="shared" si="43"/>
        <v>кг</v>
      </c>
      <c r="O101" s="16">
        <f t="shared" si="44"/>
        <v>156.61016949152543</v>
      </c>
      <c r="P101" s="13"/>
      <c r="Q101" s="17">
        <f t="shared" si="45"/>
        <v>30</v>
      </c>
      <c r="R101" s="18">
        <f t="shared" si="46"/>
        <v>0</v>
      </c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1:28" s="49" customFormat="1" ht="12.75" x14ac:dyDescent="0.25">
      <c r="A102" s="50"/>
      <c r="B102" s="65">
        <v>14</v>
      </c>
      <c r="C102" s="32" t="s">
        <v>26</v>
      </c>
      <c r="D102" s="32" t="s">
        <v>142</v>
      </c>
      <c r="E102" s="33" t="s">
        <v>125</v>
      </c>
      <c r="F102" s="41">
        <v>167.79661016949154</v>
      </c>
      <c r="G102" s="35">
        <v>1.5</v>
      </c>
      <c r="H102" s="67">
        <f t="shared" si="42"/>
        <v>251.69491525423732</v>
      </c>
      <c r="I102" s="12"/>
      <c r="J102" s="51">
        <f t="shared" si="31"/>
        <v>14</v>
      </c>
      <c r="K102" s="14" t="str">
        <f t="shared" si="32"/>
        <v>Болт с гайкой</v>
      </c>
      <c r="L102" s="32" t="s">
        <v>142</v>
      </c>
      <c r="M102" s="15"/>
      <c r="N102" s="28" t="str">
        <f t="shared" si="43"/>
        <v>кг</v>
      </c>
      <c r="O102" s="16">
        <f t="shared" si="44"/>
        <v>167.79661016949154</v>
      </c>
      <c r="P102" s="13"/>
      <c r="Q102" s="17">
        <f t="shared" si="45"/>
        <v>1.5</v>
      </c>
      <c r="R102" s="18">
        <f t="shared" si="46"/>
        <v>0</v>
      </c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1:28" s="49" customFormat="1" ht="12.75" x14ac:dyDescent="0.25">
      <c r="A103" s="50"/>
      <c r="B103" s="65">
        <v>15</v>
      </c>
      <c r="C103" s="32" t="s">
        <v>26</v>
      </c>
      <c r="D103" s="32" t="s">
        <v>67</v>
      </c>
      <c r="E103" s="33" t="s">
        <v>125</v>
      </c>
      <c r="F103" s="41">
        <v>158.47457627118644</v>
      </c>
      <c r="G103" s="35">
        <v>2</v>
      </c>
      <c r="H103" s="67">
        <f t="shared" si="42"/>
        <v>316.94915254237287</v>
      </c>
      <c r="I103" s="12"/>
      <c r="J103" s="51">
        <f t="shared" si="31"/>
        <v>15</v>
      </c>
      <c r="K103" s="14" t="str">
        <f t="shared" si="32"/>
        <v>Болт с гайкой</v>
      </c>
      <c r="L103" s="32" t="s">
        <v>67</v>
      </c>
      <c r="M103" s="15"/>
      <c r="N103" s="28" t="str">
        <f t="shared" si="43"/>
        <v>кг</v>
      </c>
      <c r="O103" s="16">
        <f t="shared" si="44"/>
        <v>158.47457627118644</v>
      </c>
      <c r="P103" s="13"/>
      <c r="Q103" s="17">
        <f t="shared" si="45"/>
        <v>2</v>
      </c>
      <c r="R103" s="18">
        <f t="shared" si="46"/>
        <v>0</v>
      </c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1:28" s="49" customFormat="1" ht="12.75" x14ac:dyDescent="0.25">
      <c r="A104" s="50"/>
      <c r="B104" s="65">
        <v>16</v>
      </c>
      <c r="C104" s="32" t="s">
        <v>26</v>
      </c>
      <c r="D104" s="32" t="s">
        <v>143</v>
      </c>
      <c r="E104" s="33" t="s">
        <v>125</v>
      </c>
      <c r="F104" s="41">
        <v>950.84745762711873</v>
      </c>
      <c r="G104" s="35">
        <v>0.1</v>
      </c>
      <c r="H104" s="67">
        <f t="shared" si="42"/>
        <v>95.084745762711876</v>
      </c>
      <c r="I104" s="12"/>
      <c r="J104" s="51">
        <f t="shared" si="31"/>
        <v>16</v>
      </c>
      <c r="K104" s="14" t="str">
        <f t="shared" si="32"/>
        <v>Болт с гайкой</v>
      </c>
      <c r="L104" s="32" t="s">
        <v>143</v>
      </c>
      <c r="M104" s="15"/>
      <c r="N104" s="28" t="str">
        <f t="shared" si="43"/>
        <v>кг</v>
      </c>
      <c r="O104" s="16">
        <f t="shared" si="44"/>
        <v>950.84745762711873</v>
      </c>
      <c r="P104" s="13"/>
      <c r="Q104" s="17">
        <f t="shared" si="45"/>
        <v>0.1</v>
      </c>
      <c r="R104" s="18">
        <f t="shared" si="46"/>
        <v>0</v>
      </c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1:28" s="49" customFormat="1" ht="25.5" x14ac:dyDescent="0.25">
      <c r="A105" s="50"/>
      <c r="B105" s="65">
        <v>17</v>
      </c>
      <c r="C105" s="32" t="s">
        <v>27</v>
      </c>
      <c r="D105" s="32" t="s">
        <v>144</v>
      </c>
      <c r="E105" s="33" t="s">
        <v>125</v>
      </c>
      <c r="F105" s="41">
        <v>119.32203389830509</v>
      </c>
      <c r="G105" s="35">
        <v>0.5</v>
      </c>
      <c r="H105" s="67">
        <f>F105*G105</f>
        <v>59.661016949152547</v>
      </c>
      <c r="I105" s="12"/>
      <c r="J105" s="51">
        <f t="shared" si="31"/>
        <v>17</v>
      </c>
      <c r="K105" s="14" t="str">
        <f t="shared" si="32"/>
        <v>Болт с полной резьбой оцинкованный</v>
      </c>
      <c r="L105" s="32" t="s">
        <v>144</v>
      </c>
      <c r="M105" s="15"/>
      <c r="N105" s="28" t="str">
        <f>E105</f>
        <v>кг</v>
      </c>
      <c r="O105" s="16">
        <f>F105</f>
        <v>119.32203389830509</v>
      </c>
      <c r="P105" s="13"/>
      <c r="Q105" s="17">
        <f>G105</f>
        <v>0.5</v>
      </c>
      <c r="R105" s="18">
        <f>P105*Q105</f>
        <v>0</v>
      </c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1:28" s="49" customFormat="1" ht="25.5" x14ac:dyDescent="0.25">
      <c r="A106" s="50"/>
      <c r="B106" s="65">
        <v>18</v>
      </c>
      <c r="C106" s="32" t="s">
        <v>27</v>
      </c>
      <c r="D106" s="32" t="s">
        <v>68</v>
      </c>
      <c r="E106" s="33" t="s">
        <v>125</v>
      </c>
      <c r="F106" s="41">
        <v>158.47457627118644</v>
      </c>
      <c r="G106" s="35">
        <v>5</v>
      </c>
      <c r="H106" s="67">
        <f t="shared" ref="H106:H113" si="47">F106*G106</f>
        <v>792.37288135593212</v>
      </c>
      <c r="I106" s="12"/>
      <c r="J106" s="51">
        <f t="shared" si="31"/>
        <v>18</v>
      </c>
      <c r="K106" s="14" t="str">
        <f t="shared" si="32"/>
        <v>Болт с полной резьбой оцинкованный</v>
      </c>
      <c r="L106" s="32" t="s">
        <v>68</v>
      </c>
      <c r="M106" s="15"/>
      <c r="N106" s="28" t="str">
        <f t="shared" ref="N106:N113" si="48">E106</f>
        <v>кг</v>
      </c>
      <c r="O106" s="16">
        <f t="shared" ref="O106:O113" si="49">F106</f>
        <v>158.47457627118644</v>
      </c>
      <c r="P106" s="13"/>
      <c r="Q106" s="17">
        <f t="shared" ref="Q106:Q113" si="50">G106</f>
        <v>5</v>
      </c>
      <c r="R106" s="18">
        <f t="shared" ref="R106:R113" si="51">P106*Q106</f>
        <v>0</v>
      </c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1:28" s="49" customFormat="1" ht="25.5" x14ac:dyDescent="0.25">
      <c r="A107" s="50"/>
      <c r="B107" s="65">
        <v>19</v>
      </c>
      <c r="C107" s="32" t="s">
        <v>27</v>
      </c>
      <c r="D107" s="32" t="s">
        <v>69</v>
      </c>
      <c r="E107" s="33" t="s">
        <v>125</v>
      </c>
      <c r="F107" s="41">
        <v>158.47457627118646</v>
      </c>
      <c r="G107" s="35">
        <v>1.5</v>
      </c>
      <c r="H107" s="67">
        <f t="shared" si="47"/>
        <v>237.71186440677968</v>
      </c>
      <c r="I107" s="12"/>
      <c r="J107" s="51">
        <f t="shared" si="31"/>
        <v>19</v>
      </c>
      <c r="K107" s="14" t="str">
        <f t="shared" si="32"/>
        <v>Болт с полной резьбой оцинкованный</v>
      </c>
      <c r="L107" s="32" t="s">
        <v>69</v>
      </c>
      <c r="M107" s="15"/>
      <c r="N107" s="28" t="str">
        <f t="shared" si="48"/>
        <v>кг</v>
      </c>
      <c r="O107" s="16">
        <f t="shared" si="49"/>
        <v>158.47457627118646</v>
      </c>
      <c r="P107" s="13"/>
      <c r="Q107" s="17">
        <f t="shared" si="50"/>
        <v>1.5</v>
      </c>
      <c r="R107" s="18">
        <f t="shared" si="51"/>
        <v>0</v>
      </c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s="49" customFormat="1" ht="25.5" x14ac:dyDescent="0.25">
      <c r="A108" s="50"/>
      <c r="B108" s="65">
        <v>20</v>
      </c>
      <c r="C108" s="32" t="s">
        <v>27</v>
      </c>
      <c r="D108" s="32" t="s">
        <v>145</v>
      </c>
      <c r="E108" s="33" t="s">
        <v>125</v>
      </c>
      <c r="F108" s="41">
        <v>163.13559322033899</v>
      </c>
      <c r="G108" s="35">
        <v>1</v>
      </c>
      <c r="H108" s="67">
        <f t="shared" si="47"/>
        <v>163.13559322033899</v>
      </c>
      <c r="I108" s="12"/>
      <c r="J108" s="51">
        <f t="shared" ref="J108:J341" si="52">B108</f>
        <v>20</v>
      </c>
      <c r="K108" s="14" t="str">
        <f t="shared" ref="K108:K342" si="53">C108</f>
        <v>Болт с полной резьбой оцинкованный</v>
      </c>
      <c r="L108" s="32" t="s">
        <v>145</v>
      </c>
      <c r="M108" s="15"/>
      <c r="N108" s="28" t="str">
        <f t="shared" si="48"/>
        <v>кг</v>
      </c>
      <c r="O108" s="16">
        <f t="shared" si="49"/>
        <v>163.13559322033899</v>
      </c>
      <c r="P108" s="13"/>
      <c r="Q108" s="17">
        <f t="shared" si="50"/>
        <v>1</v>
      </c>
      <c r="R108" s="18">
        <f t="shared" si="51"/>
        <v>0</v>
      </c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s="49" customFormat="1" ht="25.5" x14ac:dyDescent="0.25">
      <c r="A109" s="50"/>
      <c r="B109" s="65">
        <v>21</v>
      </c>
      <c r="C109" s="32" t="s">
        <v>27</v>
      </c>
      <c r="D109" s="32" t="s">
        <v>146</v>
      </c>
      <c r="E109" s="33" t="s">
        <v>125</v>
      </c>
      <c r="F109" s="41">
        <v>126.77966101694915</v>
      </c>
      <c r="G109" s="35">
        <v>1</v>
      </c>
      <c r="H109" s="67">
        <f t="shared" si="47"/>
        <v>126.77966101694915</v>
      </c>
      <c r="I109" s="12"/>
      <c r="J109" s="51">
        <f t="shared" si="52"/>
        <v>21</v>
      </c>
      <c r="K109" s="14" t="str">
        <f t="shared" si="53"/>
        <v>Болт с полной резьбой оцинкованный</v>
      </c>
      <c r="L109" s="32" t="s">
        <v>146</v>
      </c>
      <c r="M109" s="15"/>
      <c r="N109" s="28" t="str">
        <f t="shared" si="48"/>
        <v>кг</v>
      </c>
      <c r="O109" s="16">
        <f t="shared" si="49"/>
        <v>126.77966101694915</v>
      </c>
      <c r="P109" s="13"/>
      <c r="Q109" s="17">
        <f t="shared" si="50"/>
        <v>1</v>
      </c>
      <c r="R109" s="18">
        <f t="shared" si="51"/>
        <v>0</v>
      </c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s="49" customFormat="1" ht="14.25" customHeight="1" x14ac:dyDescent="0.25">
      <c r="A110" s="50"/>
      <c r="B110" s="65">
        <v>22</v>
      </c>
      <c r="C110" s="32" t="s">
        <v>28</v>
      </c>
      <c r="D110" s="32" t="s">
        <v>147</v>
      </c>
      <c r="E110" s="33" t="s">
        <v>125</v>
      </c>
      <c r="F110" s="41">
        <v>115.12711864406781</v>
      </c>
      <c r="G110" s="35">
        <v>30</v>
      </c>
      <c r="H110" s="67">
        <f t="shared" si="47"/>
        <v>3453.8135593220341</v>
      </c>
      <c r="I110" s="12"/>
      <c r="J110" s="51">
        <f t="shared" si="52"/>
        <v>22</v>
      </c>
      <c r="K110" s="14" t="str">
        <f t="shared" si="53"/>
        <v>Болт с шестигранной головкой</v>
      </c>
      <c r="L110" s="32" t="s">
        <v>147</v>
      </c>
      <c r="M110" s="15"/>
      <c r="N110" s="28" t="str">
        <f t="shared" si="48"/>
        <v>кг</v>
      </c>
      <c r="O110" s="16">
        <f t="shared" si="49"/>
        <v>115.12711864406781</v>
      </c>
      <c r="P110" s="13"/>
      <c r="Q110" s="17">
        <f t="shared" si="50"/>
        <v>30</v>
      </c>
      <c r="R110" s="18">
        <f t="shared" si="51"/>
        <v>0</v>
      </c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s="49" customFormat="1" ht="14.25" customHeight="1" x14ac:dyDescent="0.25">
      <c r="A111" s="50"/>
      <c r="B111" s="65">
        <v>23</v>
      </c>
      <c r="C111" s="32" t="s">
        <v>28</v>
      </c>
      <c r="D111" s="32" t="s">
        <v>148</v>
      </c>
      <c r="E111" s="33" t="s">
        <v>125</v>
      </c>
      <c r="F111" s="41">
        <v>130.5084745762712</v>
      </c>
      <c r="G111" s="35">
        <v>8</v>
      </c>
      <c r="H111" s="67">
        <f t="shared" si="47"/>
        <v>1044.0677966101696</v>
      </c>
      <c r="I111" s="12"/>
      <c r="J111" s="51">
        <f t="shared" si="52"/>
        <v>23</v>
      </c>
      <c r="K111" s="14" t="str">
        <f t="shared" si="53"/>
        <v>Болт с шестигранной головкой</v>
      </c>
      <c r="L111" s="32" t="s">
        <v>148</v>
      </c>
      <c r="M111" s="15"/>
      <c r="N111" s="28" t="str">
        <f t="shared" si="48"/>
        <v>кг</v>
      </c>
      <c r="O111" s="16">
        <f t="shared" si="49"/>
        <v>130.5084745762712</v>
      </c>
      <c r="P111" s="13"/>
      <c r="Q111" s="17">
        <f t="shared" si="50"/>
        <v>8</v>
      </c>
      <c r="R111" s="18">
        <f t="shared" si="51"/>
        <v>0</v>
      </c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s="49" customFormat="1" ht="14.25" customHeight="1" x14ac:dyDescent="0.25">
      <c r="A112" s="50"/>
      <c r="B112" s="65">
        <v>24</v>
      </c>
      <c r="C112" s="32" t="s">
        <v>28</v>
      </c>
      <c r="D112" s="32" t="s">
        <v>149</v>
      </c>
      <c r="E112" s="33" t="s">
        <v>125</v>
      </c>
      <c r="F112" s="41">
        <v>130.5084745762712</v>
      </c>
      <c r="G112" s="35">
        <v>8</v>
      </c>
      <c r="H112" s="67">
        <f t="shared" si="47"/>
        <v>1044.0677966101696</v>
      </c>
      <c r="I112" s="12"/>
      <c r="J112" s="51">
        <f t="shared" si="52"/>
        <v>24</v>
      </c>
      <c r="K112" s="14" t="str">
        <f t="shared" si="53"/>
        <v>Болт с шестигранной головкой</v>
      </c>
      <c r="L112" s="32" t="s">
        <v>149</v>
      </c>
      <c r="M112" s="15"/>
      <c r="N112" s="28" t="str">
        <f t="shared" si="48"/>
        <v>кг</v>
      </c>
      <c r="O112" s="16">
        <f t="shared" si="49"/>
        <v>130.5084745762712</v>
      </c>
      <c r="P112" s="13"/>
      <c r="Q112" s="17">
        <f t="shared" si="50"/>
        <v>8</v>
      </c>
      <c r="R112" s="18">
        <f t="shared" si="51"/>
        <v>0</v>
      </c>
      <c r="S112" s="12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s="49" customFormat="1" ht="14.25" customHeight="1" x14ac:dyDescent="0.25">
      <c r="A113" s="50"/>
      <c r="B113" s="65">
        <v>25</v>
      </c>
      <c r="C113" s="32" t="s">
        <v>28</v>
      </c>
      <c r="D113" s="32" t="s">
        <v>150</v>
      </c>
      <c r="E113" s="33" t="s">
        <v>125</v>
      </c>
      <c r="F113" s="41">
        <v>83.152542372881371</v>
      </c>
      <c r="G113" s="35">
        <v>2</v>
      </c>
      <c r="H113" s="67">
        <f t="shared" si="47"/>
        <v>166.30508474576274</v>
      </c>
      <c r="I113" s="12"/>
      <c r="J113" s="51">
        <f t="shared" si="52"/>
        <v>25</v>
      </c>
      <c r="K113" s="14" t="str">
        <f t="shared" si="53"/>
        <v>Болт с шестигранной головкой</v>
      </c>
      <c r="L113" s="32" t="s">
        <v>150</v>
      </c>
      <c r="M113" s="15"/>
      <c r="N113" s="28" t="str">
        <f t="shared" si="48"/>
        <v>кг</v>
      </c>
      <c r="O113" s="16">
        <f t="shared" si="49"/>
        <v>83.152542372881371</v>
      </c>
      <c r="P113" s="13"/>
      <c r="Q113" s="17">
        <f t="shared" si="50"/>
        <v>2</v>
      </c>
      <c r="R113" s="18">
        <f t="shared" si="51"/>
        <v>0</v>
      </c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s="49" customFormat="1" ht="14.25" customHeight="1" x14ac:dyDescent="0.25">
      <c r="A114" s="50"/>
      <c r="B114" s="65">
        <v>26</v>
      </c>
      <c r="C114" s="32" t="s">
        <v>28</v>
      </c>
      <c r="D114" s="32" t="s">
        <v>151</v>
      </c>
      <c r="E114" s="33" t="s">
        <v>125</v>
      </c>
      <c r="F114" s="41">
        <v>130.5084745762712</v>
      </c>
      <c r="G114" s="35">
        <v>3</v>
      </c>
      <c r="H114" s="67">
        <f>F114*G114</f>
        <v>391.52542372881362</v>
      </c>
      <c r="I114" s="12"/>
      <c r="J114" s="51">
        <f t="shared" si="52"/>
        <v>26</v>
      </c>
      <c r="K114" s="14" t="str">
        <f t="shared" si="53"/>
        <v>Болт с шестигранной головкой</v>
      </c>
      <c r="L114" s="32" t="s">
        <v>151</v>
      </c>
      <c r="M114" s="15"/>
      <c r="N114" s="28" t="str">
        <f>E114</f>
        <v>кг</v>
      </c>
      <c r="O114" s="16">
        <f>F114</f>
        <v>130.5084745762712</v>
      </c>
      <c r="P114" s="13"/>
      <c r="Q114" s="17">
        <f>G114</f>
        <v>3</v>
      </c>
      <c r="R114" s="18">
        <f>P114*Q114</f>
        <v>0</v>
      </c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s="49" customFormat="1" ht="14.25" customHeight="1" x14ac:dyDescent="0.25">
      <c r="A115" s="50"/>
      <c r="B115" s="65">
        <v>27</v>
      </c>
      <c r="C115" s="32" t="s">
        <v>28</v>
      </c>
      <c r="D115" s="32" t="s">
        <v>152</v>
      </c>
      <c r="E115" s="33" t="s">
        <v>125</v>
      </c>
      <c r="F115" s="41">
        <v>132.94915254237287</v>
      </c>
      <c r="G115" s="35">
        <v>0.5</v>
      </c>
      <c r="H115" s="67">
        <f t="shared" ref="H115:H121" si="54">F115*G115</f>
        <v>66.474576271186436</v>
      </c>
      <c r="I115" s="12"/>
      <c r="J115" s="51">
        <f t="shared" si="52"/>
        <v>27</v>
      </c>
      <c r="K115" s="14" t="str">
        <f t="shared" si="53"/>
        <v>Болт с шестигранной головкой</v>
      </c>
      <c r="L115" s="32" t="s">
        <v>152</v>
      </c>
      <c r="M115" s="15"/>
      <c r="N115" s="28" t="str">
        <f t="shared" ref="N115:N121" si="55">E115</f>
        <v>кг</v>
      </c>
      <c r="O115" s="16">
        <f t="shared" ref="O115:O121" si="56">F115</f>
        <v>132.94915254237287</v>
      </c>
      <c r="P115" s="13"/>
      <c r="Q115" s="17">
        <f t="shared" ref="Q115:Q121" si="57">G115</f>
        <v>0.5</v>
      </c>
      <c r="R115" s="18">
        <f t="shared" ref="R115:R121" si="58">P115*Q115</f>
        <v>0</v>
      </c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s="49" customFormat="1" ht="14.25" customHeight="1" x14ac:dyDescent="0.25">
      <c r="A116" s="50"/>
      <c r="B116" s="65">
        <v>28</v>
      </c>
      <c r="C116" s="32" t="s">
        <v>28</v>
      </c>
      <c r="D116" s="32" t="s">
        <v>153</v>
      </c>
      <c r="E116" s="33" t="s">
        <v>125</v>
      </c>
      <c r="F116" s="41">
        <v>157.33898305084747</v>
      </c>
      <c r="G116" s="35">
        <v>1.5</v>
      </c>
      <c r="H116" s="67">
        <f t="shared" si="54"/>
        <v>236.00847457627123</v>
      </c>
      <c r="I116" s="12"/>
      <c r="J116" s="51">
        <f t="shared" si="52"/>
        <v>28</v>
      </c>
      <c r="K116" s="14" t="str">
        <f t="shared" si="53"/>
        <v>Болт с шестигранной головкой</v>
      </c>
      <c r="L116" s="32" t="s">
        <v>153</v>
      </c>
      <c r="M116" s="15"/>
      <c r="N116" s="28" t="str">
        <f t="shared" si="55"/>
        <v>кг</v>
      </c>
      <c r="O116" s="16">
        <f t="shared" si="56"/>
        <v>157.33898305084747</v>
      </c>
      <c r="P116" s="13"/>
      <c r="Q116" s="17">
        <f t="shared" si="57"/>
        <v>1.5</v>
      </c>
      <c r="R116" s="18">
        <f t="shared" si="58"/>
        <v>0</v>
      </c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s="49" customFormat="1" ht="14.25" customHeight="1" x14ac:dyDescent="0.25">
      <c r="A117" s="50"/>
      <c r="B117" s="65">
        <v>29</v>
      </c>
      <c r="C117" s="32" t="s">
        <v>28</v>
      </c>
      <c r="D117" s="32" t="s">
        <v>154</v>
      </c>
      <c r="E117" s="33" t="s">
        <v>125</v>
      </c>
      <c r="F117" s="41">
        <v>109.62711864406782</v>
      </c>
      <c r="G117" s="35">
        <v>0.5</v>
      </c>
      <c r="H117" s="67">
        <f t="shared" si="54"/>
        <v>54.81355932203391</v>
      </c>
      <c r="I117" s="12"/>
      <c r="J117" s="51">
        <f t="shared" si="52"/>
        <v>29</v>
      </c>
      <c r="K117" s="14" t="str">
        <f t="shared" si="53"/>
        <v>Болт с шестигранной головкой</v>
      </c>
      <c r="L117" s="32" t="s">
        <v>154</v>
      </c>
      <c r="M117" s="15"/>
      <c r="N117" s="28" t="str">
        <f t="shared" si="55"/>
        <v>кг</v>
      </c>
      <c r="O117" s="16">
        <f t="shared" si="56"/>
        <v>109.62711864406782</v>
      </c>
      <c r="P117" s="13"/>
      <c r="Q117" s="17">
        <f t="shared" si="57"/>
        <v>0.5</v>
      </c>
      <c r="R117" s="18">
        <f t="shared" si="58"/>
        <v>0</v>
      </c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s="49" customFormat="1" ht="25.5" x14ac:dyDescent="0.25">
      <c r="A118" s="50"/>
      <c r="B118" s="65">
        <v>30</v>
      </c>
      <c r="C118" s="32" t="s">
        <v>155</v>
      </c>
      <c r="D118" s="32" t="s">
        <v>156</v>
      </c>
      <c r="E118" s="33" t="s">
        <v>125</v>
      </c>
      <c r="F118" s="41">
        <v>105.93220338983052</v>
      </c>
      <c r="G118" s="35">
        <v>2</v>
      </c>
      <c r="H118" s="67">
        <f t="shared" si="54"/>
        <v>211.86440677966104</v>
      </c>
      <c r="I118" s="12"/>
      <c r="J118" s="51">
        <f t="shared" si="52"/>
        <v>30</v>
      </c>
      <c r="K118" s="14" t="str">
        <f t="shared" si="53"/>
        <v>Болт с шестигранной головкой М 8*90*1,25</v>
      </c>
      <c r="L118" s="32" t="s">
        <v>156</v>
      </c>
      <c r="M118" s="15"/>
      <c r="N118" s="28" t="str">
        <f t="shared" si="55"/>
        <v>кг</v>
      </c>
      <c r="O118" s="16">
        <f t="shared" si="56"/>
        <v>105.93220338983052</v>
      </c>
      <c r="P118" s="13"/>
      <c r="Q118" s="17">
        <f t="shared" si="57"/>
        <v>2</v>
      </c>
      <c r="R118" s="18">
        <f t="shared" si="58"/>
        <v>0</v>
      </c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s="49" customFormat="1" ht="12.75" x14ac:dyDescent="0.25">
      <c r="A119" s="50"/>
      <c r="B119" s="65">
        <v>31</v>
      </c>
      <c r="C119" s="32" t="s">
        <v>157</v>
      </c>
      <c r="D119" s="32" t="s">
        <v>158</v>
      </c>
      <c r="E119" s="33" t="s">
        <v>125</v>
      </c>
      <c r="F119" s="41">
        <v>177.11864406779662</v>
      </c>
      <c r="G119" s="35">
        <v>1</v>
      </c>
      <c r="H119" s="67">
        <f t="shared" si="54"/>
        <v>177.11864406779662</v>
      </c>
      <c r="I119" s="12"/>
      <c r="J119" s="51">
        <f t="shared" si="52"/>
        <v>31</v>
      </c>
      <c r="K119" s="14" t="str">
        <f t="shared" si="53"/>
        <v>Гайка</v>
      </c>
      <c r="L119" s="32" t="s">
        <v>158</v>
      </c>
      <c r="M119" s="15"/>
      <c r="N119" s="28" t="str">
        <f t="shared" si="55"/>
        <v>кг</v>
      </c>
      <c r="O119" s="16">
        <f t="shared" si="56"/>
        <v>177.11864406779662</v>
      </c>
      <c r="P119" s="13"/>
      <c r="Q119" s="17">
        <f t="shared" si="57"/>
        <v>1</v>
      </c>
      <c r="R119" s="18">
        <f t="shared" si="58"/>
        <v>0</v>
      </c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s="49" customFormat="1" ht="12.75" x14ac:dyDescent="0.25">
      <c r="A120" s="50"/>
      <c r="B120" s="65">
        <v>32</v>
      </c>
      <c r="C120" s="32" t="s">
        <v>157</v>
      </c>
      <c r="D120" s="32" t="s">
        <v>159</v>
      </c>
      <c r="E120" s="33" t="s">
        <v>125</v>
      </c>
      <c r="F120" s="41">
        <v>177.11864406779662</v>
      </c>
      <c r="G120" s="35">
        <v>2</v>
      </c>
      <c r="H120" s="67">
        <f t="shared" si="54"/>
        <v>354.23728813559325</v>
      </c>
      <c r="I120" s="12"/>
      <c r="J120" s="51">
        <f t="shared" si="52"/>
        <v>32</v>
      </c>
      <c r="K120" s="14" t="str">
        <f t="shared" si="53"/>
        <v>Гайка</v>
      </c>
      <c r="L120" s="32" t="s">
        <v>159</v>
      </c>
      <c r="M120" s="15"/>
      <c r="N120" s="28" t="str">
        <f t="shared" si="55"/>
        <v>кг</v>
      </c>
      <c r="O120" s="16">
        <f t="shared" si="56"/>
        <v>177.11864406779662</v>
      </c>
      <c r="P120" s="13"/>
      <c r="Q120" s="17">
        <f t="shared" si="57"/>
        <v>2</v>
      </c>
      <c r="R120" s="18">
        <f t="shared" si="58"/>
        <v>0</v>
      </c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s="49" customFormat="1" ht="12.75" x14ac:dyDescent="0.25">
      <c r="A121" s="50"/>
      <c r="B121" s="65">
        <v>33</v>
      </c>
      <c r="C121" s="32" t="s">
        <v>30</v>
      </c>
      <c r="D121" s="32" t="s">
        <v>76</v>
      </c>
      <c r="E121" s="33" t="s">
        <v>125</v>
      </c>
      <c r="F121" s="41">
        <v>302.77966101694915</v>
      </c>
      <c r="G121" s="35">
        <v>6</v>
      </c>
      <c r="H121" s="67">
        <f t="shared" si="54"/>
        <v>1816.6779661016949</v>
      </c>
      <c r="I121" s="12"/>
      <c r="J121" s="51">
        <f t="shared" si="52"/>
        <v>33</v>
      </c>
      <c r="K121" s="14" t="str">
        <f t="shared" si="53"/>
        <v>Гайка М12</v>
      </c>
      <c r="L121" s="32" t="s">
        <v>76</v>
      </c>
      <c r="M121" s="15"/>
      <c r="N121" s="28" t="str">
        <f t="shared" si="55"/>
        <v>кг</v>
      </c>
      <c r="O121" s="16">
        <f t="shared" si="56"/>
        <v>302.77966101694915</v>
      </c>
      <c r="P121" s="13"/>
      <c r="Q121" s="17">
        <f t="shared" si="57"/>
        <v>6</v>
      </c>
      <c r="R121" s="18">
        <f t="shared" si="58"/>
        <v>0</v>
      </c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s="49" customFormat="1" ht="12.75" x14ac:dyDescent="0.25">
      <c r="A122" s="50"/>
      <c r="B122" s="65">
        <v>34</v>
      </c>
      <c r="C122" s="32" t="s">
        <v>31</v>
      </c>
      <c r="D122" s="32" t="s">
        <v>160</v>
      </c>
      <c r="E122" s="33" t="s">
        <v>125</v>
      </c>
      <c r="F122" s="41">
        <v>149.72620599739247</v>
      </c>
      <c r="G122" s="35">
        <v>26</v>
      </c>
      <c r="H122" s="67">
        <f>F122*G122</f>
        <v>3892.8813559322043</v>
      </c>
      <c r="I122" s="12"/>
      <c r="J122" s="51">
        <f t="shared" si="52"/>
        <v>34</v>
      </c>
      <c r="K122" s="14" t="str">
        <f t="shared" si="53"/>
        <v>Гайка оцинкованная</v>
      </c>
      <c r="L122" s="32" t="s">
        <v>160</v>
      </c>
      <c r="M122" s="15"/>
      <c r="N122" s="28" t="str">
        <f>E122</f>
        <v>кг</v>
      </c>
      <c r="O122" s="16">
        <f>F122</f>
        <v>149.72620599739247</v>
      </c>
      <c r="P122" s="13"/>
      <c r="Q122" s="17">
        <f>G122</f>
        <v>26</v>
      </c>
      <c r="R122" s="18">
        <f>P122*Q122</f>
        <v>0</v>
      </c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s="49" customFormat="1" ht="12.75" x14ac:dyDescent="0.25">
      <c r="A123" s="50"/>
      <c r="B123" s="65">
        <v>35</v>
      </c>
      <c r="C123" s="32" t="s">
        <v>31</v>
      </c>
      <c r="D123" s="32" t="s">
        <v>78</v>
      </c>
      <c r="E123" s="33" t="s">
        <v>125</v>
      </c>
      <c r="F123" s="41">
        <v>139.00423728813558</v>
      </c>
      <c r="G123" s="35">
        <v>0.4</v>
      </c>
      <c r="H123" s="67">
        <f t="shared" ref="H123:H138" si="59">F123*G123</f>
        <v>55.601694915254235</v>
      </c>
      <c r="I123" s="12"/>
      <c r="J123" s="51">
        <f t="shared" si="52"/>
        <v>35</v>
      </c>
      <c r="K123" s="14" t="str">
        <f t="shared" si="53"/>
        <v>Гайка оцинкованная</v>
      </c>
      <c r="L123" s="32" t="s">
        <v>78</v>
      </c>
      <c r="M123" s="15"/>
      <c r="N123" s="28" t="str">
        <f t="shared" ref="N123:N138" si="60">E123</f>
        <v>кг</v>
      </c>
      <c r="O123" s="16">
        <f t="shared" ref="O123:O138" si="61">F123</f>
        <v>139.00423728813558</v>
      </c>
      <c r="P123" s="13"/>
      <c r="Q123" s="17">
        <f t="shared" ref="Q123:Q138" si="62">G123</f>
        <v>0.4</v>
      </c>
      <c r="R123" s="18">
        <f t="shared" ref="R123:R138" si="63">P123*Q123</f>
        <v>0</v>
      </c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s="49" customFormat="1" ht="12.75" x14ac:dyDescent="0.25">
      <c r="A124" s="50"/>
      <c r="B124" s="65">
        <v>36</v>
      </c>
      <c r="C124" s="32" t="s">
        <v>31</v>
      </c>
      <c r="D124" s="32" t="s">
        <v>161</v>
      </c>
      <c r="E124" s="33" t="s">
        <v>125</v>
      </c>
      <c r="F124" s="41">
        <v>170.41242937853107</v>
      </c>
      <c r="G124" s="35">
        <v>1.5</v>
      </c>
      <c r="H124" s="67">
        <f t="shared" si="59"/>
        <v>255.61864406779659</v>
      </c>
      <c r="I124" s="12"/>
      <c r="J124" s="51">
        <f t="shared" si="52"/>
        <v>36</v>
      </c>
      <c r="K124" s="14" t="str">
        <f t="shared" si="53"/>
        <v>Гайка оцинкованная</v>
      </c>
      <c r="L124" s="32" t="s">
        <v>161</v>
      </c>
      <c r="M124" s="15"/>
      <c r="N124" s="28" t="str">
        <f t="shared" si="60"/>
        <v>кг</v>
      </c>
      <c r="O124" s="16">
        <f t="shared" si="61"/>
        <v>170.41242937853107</v>
      </c>
      <c r="P124" s="13"/>
      <c r="Q124" s="17">
        <f t="shared" si="62"/>
        <v>1.5</v>
      </c>
      <c r="R124" s="18">
        <f t="shared" si="63"/>
        <v>0</v>
      </c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s="49" customFormat="1" ht="12.75" x14ac:dyDescent="0.25">
      <c r="A125" s="50"/>
      <c r="B125" s="65">
        <v>37</v>
      </c>
      <c r="C125" s="32" t="s">
        <v>31</v>
      </c>
      <c r="D125" s="32" t="s">
        <v>79</v>
      </c>
      <c r="E125" s="33" t="s">
        <v>125</v>
      </c>
      <c r="F125" s="41">
        <v>247.5084745762712</v>
      </c>
      <c r="G125" s="35">
        <v>0.5</v>
      </c>
      <c r="H125" s="67">
        <f t="shared" si="59"/>
        <v>123.7542372881356</v>
      </c>
      <c r="I125" s="12"/>
      <c r="J125" s="51">
        <f t="shared" si="52"/>
        <v>37</v>
      </c>
      <c r="K125" s="14" t="str">
        <f t="shared" si="53"/>
        <v>Гайка оцинкованная</v>
      </c>
      <c r="L125" s="32" t="s">
        <v>79</v>
      </c>
      <c r="M125" s="15"/>
      <c r="N125" s="28" t="str">
        <f t="shared" si="60"/>
        <v>кг</v>
      </c>
      <c r="O125" s="16">
        <f t="shared" si="61"/>
        <v>247.5084745762712</v>
      </c>
      <c r="P125" s="13"/>
      <c r="Q125" s="17">
        <f t="shared" si="62"/>
        <v>0.5</v>
      </c>
      <c r="R125" s="18">
        <f t="shared" si="63"/>
        <v>0</v>
      </c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s="49" customFormat="1" ht="12.75" x14ac:dyDescent="0.25">
      <c r="A126" s="50"/>
      <c r="B126" s="65">
        <v>38</v>
      </c>
      <c r="C126" s="32" t="s">
        <v>31</v>
      </c>
      <c r="D126" s="32" t="s">
        <v>162</v>
      </c>
      <c r="E126" s="33" t="s">
        <v>125</v>
      </c>
      <c r="F126" s="41">
        <v>139.83050847457628</v>
      </c>
      <c r="G126" s="35">
        <v>2.5</v>
      </c>
      <c r="H126" s="67">
        <f t="shared" si="59"/>
        <v>349.57627118644069</v>
      </c>
      <c r="I126" s="12"/>
      <c r="J126" s="51">
        <f t="shared" si="52"/>
        <v>38</v>
      </c>
      <c r="K126" s="14" t="str">
        <f t="shared" si="53"/>
        <v>Гайка оцинкованная</v>
      </c>
      <c r="L126" s="32" t="s">
        <v>162</v>
      </c>
      <c r="M126" s="15"/>
      <c r="N126" s="28" t="str">
        <f t="shared" si="60"/>
        <v>кг</v>
      </c>
      <c r="O126" s="16">
        <f t="shared" si="61"/>
        <v>139.83050847457628</v>
      </c>
      <c r="P126" s="13"/>
      <c r="Q126" s="17">
        <f t="shared" si="62"/>
        <v>2.5</v>
      </c>
      <c r="R126" s="18">
        <f t="shared" si="63"/>
        <v>0</v>
      </c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s="49" customFormat="1" ht="12.75" x14ac:dyDescent="0.25">
      <c r="A127" s="50"/>
      <c r="B127" s="65">
        <v>39</v>
      </c>
      <c r="C127" s="32" t="s">
        <v>32</v>
      </c>
      <c r="D127" s="32" t="s">
        <v>163</v>
      </c>
      <c r="E127" s="33" t="s">
        <v>125</v>
      </c>
      <c r="F127" s="41">
        <v>136.72316384180792</v>
      </c>
      <c r="G127" s="35">
        <v>9</v>
      </c>
      <c r="H127" s="67">
        <f t="shared" si="59"/>
        <v>1230.5084745762713</v>
      </c>
      <c r="I127" s="12"/>
      <c r="J127" s="51">
        <f t="shared" si="52"/>
        <v>39</v>
      </c>
      <c r="K127" s="14" t="str">
        <f t="shared" si="53"/>
        <v>Гайка шестигранная</v>
      </c>
      <c r="L127" s="32" t="s">
        <v>163</v>
      </c>
      <c r="M127" s="15"/>
      <c r="N127" s="28" t="str">
        <f t="shared" si="60"/>
        <v>кг</v>
      </c>
      <c r="O127" s="16">
        <f t="shared" si="61"/>
        <v>136.72316384180792</v>
      </c>
      <c r="P127" s="13"/>
      <c r="Q127" s="17">
        <f t="shared" si="62"/>
        <v>9</v>
      </c>
      <c r="R127" s="18">
        <f t="shared" si="63"/>
        <v>0</v>
      </c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s="49" customFormat="1" ht="12.75" x14ac:dyDescent="0.25">
      <c r="A128" s="50"/>
      <c r="B128" s="65">
        <v>40</v>
      </c>
      <c r="C128" s="32" t="s">
        <v>32</v>
      </c>
      <c r="D128" s="32" t="s">
        <v>80</v>
      </c>
      <c r="E128" s="33" t="s">
        <v>125</v>
      </c>
      <c r="F128" s="41">
        <v>139.21125907990316</v>
      </c>
      <c r="G128" s="35">
        <v>14</v>
      </c>
      <c r="H128" s="67">
        <f t="shared" si="59"/>
        <v>1948.9576271186443</v>
      </c>
      <c r="I128" s="12"/>
      <c r="J128" s="51">
        <f t="shared" si="52"/>
        <v>40</v>
      </c>
      <c r="K128" s="14" t="str">
        <f t="shared" si="53"/>
        <v>Гайка шестигранная</v>
      </c>
      <c r="L128" s="32" t="s">
        <v>80</v>
      </c>
      <c r="M128" s="15"/>
      <c r="N128" s="28" t="str">
        <f t="shared" si="60"/>
        <v>кг</v>
      </c>
      <c r="O128" s="16">
        <f t="shared" si="61"/>
        <v>139.21125907990316</v>
      </c>
      <c r="P128" s="13"/>
      <c r="Q128" s="17">
        <f t="shared" si="62"/>
        <v>14</v>
      </c>
      <c r="R128" s="18">
        <f t="shared" si="63"/>
        <v>0</v>
      </c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s="49" customFormat="1" ht="12.75" x14ac:dyDescent="0.25">
      <c r="A129" s="50"/>
      <c r="B129" s="65">
        <v>41</v>
      </c>
      <c r="C129" s="32" t="s">
        <v>32</v>
      </c>
      <c r="D129" s="32" t="s">
        <v>82</v>
      </c>
      <c r="E129" s="33" t="s">
        <v>125</v>
      </c>
      <c r="F129" s="41">
        <v>140.20960451977402</v>
      </c>
      <c r="G129" s="35">
        <v>45</v>
      </c>
      <c r="H129" s="67">
        <f t="shared" si="59"/>
        <v>6309.4322033898306</v>
      </c>
      <c r="I129" s="12"/>
      <c r="J129" s="51">
        <f t="shared" si="52"/>
        <v>41</v>
      </c>
      <c r="K129" s="14" t="str">
        <f t="shared" si="53"/>
        <v>Гайка шестигранная</v>
      </c>
      <c r="L129" s="32" t="s">
        <v>82</v>
      </c>
      <c r="M129" s="15"/>
      <c r="N129" s="28" t="str">
        <f t="shared" si="60"/>
        <v>кг</v>
      </c>
      <c r="O129" s="16">
        <f t="shared" si="61"/>
        <v>140.20960451977402</v>
      </c>
      <c r="P129" s="13"/>
      <c r="Q129" s="17">
        <f t="shared" si="62"/>
        <v>45</v>
      </c>
      <c r="R129" s="18">
        <f t="shared" si="63"/>
        <v>0</v>
      </c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s="49" customFormat="1" ht="12.75" x14ac:dyDescent="0.25">
      <c r="A130" s="50"/>
      <c r="B130" s="65">
        <v>42</v>
      </c>
      <c r="C130" s="32" t="s">
        <v>32</v>
      </c>
      <c r="D130" s="32" t="s">
        <v>84</v>
      </c>
      <c r="E130" s="33" t="s">
        <v>125</v>
      </c>
      <c r="F130" s="41">
        <v>139.83050847457628</v>
      </c>
      <c r="G130" s="35">
        <v>8</v>
      </c>
      <c r="H130" s="67">
        <f t="shared" si="59"/>
        <v>1118.6440677966102</v>
      </c>
      <c r="I130" s="12"/>
      <c r="J130" s="51">
        <f t="shared" si="52"/>
        <v>42</v>
      </c>
      <c r="K130" s="14" t="str">
        <f t="shared" si="53"/>
        <v>Гайка шестигранная</v>
      </c>
      <c r="L130" s="32" t="s">
        <v>84</v>
      </c>
      <c r="M130" s="15"/>
      <c r="N130" s="28" t="str">
        <f t="shared" si="60"/>
        <v>кг</v>
      </c>
      <c r="O130" s="16">
        <f t="shared" si="61"/>
        <v>139.83050847457628</v>
      </c>
      <c r="P130" s="13"/>
      <c r="Q130" s="17">
        <f t="shared" si="62"/>
        <v>8</v>
      </c>
      <c r="R130" s="18">
        <f t="shared" si="63"/>
        <v>0</v>
      </c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s="49" customFormat="1" ht="12.75" x14ac:dyDescent="0.25">
      <c r="A131" s="50"/>
      <c r="B131" s="65">
        <v>43</v>
      </c>
      <c r="C131" s="32" t="s">
        <v>32</v>
      </c>
      <c r="D131" s="32" t="s">
        <v>164</v>
      </c>
      <c r="E131" s="33" t="s">
        <v>125</v>
      </c>
      <c r="F131" s="41">
        <v>165.37772397094432</v>
      </c>
      <c r="G131" s="35">
        <v>7</v>
      </c>
      <c r="H131" s="66">
        <f t="shared" si="59"/>
        <v>1157.6440677966102</v>
      </c>
      <c r="I131" s="12"/>
      <c r="J131" s="51">
        <f t="shared" si="52"/>
        <v>43</v>
      </c>
      <c r="K131" s="14" t="str">
        <f t="shared" si="53"/>
        <v>Гайка шестигранная</v>
      </c>
      <c r="L131" s="32" t="s">
        <v>164</v>
      </c>
      <c r="M131" s="15"/>
      <c r="N131" s="28" t="str">
        <f t="shared" si="60"/>
        <v>кг</v>
      </c>
      <c r="O131" s="16">
        <f t="shared" si="61"/>
        <v>165.37772397094432</v>
      </c>
      <c r="P131" s="13"/>
      <c r="Q131" s="17">
        <f t="shared" si="62"/>
        <v>7</v>
      </c>
      <c r="R131" s="18">
        <f t="shared" si="63"/>
        <v>0</v>
      </c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s="49" customFormat="1" ht="12.75" x14ac:dyDescent="0.25">
      <c r="A132" s="50"/>
      <c r="B132" s="65">
        <v>44</v>
      </c>
      <c r="C132" s="32" t="s">
        <v>165</v>
      </c>
      <c r="D132" s="32" t="s">
        <v>166</v>
      </c>
      <c r="E132" s="33" t="s">
        <v>125</v>
      </c>
      <c r="F132" s="41">
        <v>137.32827832292597</v>
      </c>
      <c r="G132" s="35">
        <v>19</v>
      </c>
      <c r="H132" s="67">
        <f t="shared" si="59"/>
        <v>2609.2372881355932</v>
      </c>
      <c r="I132" s="12"/>
      <c r="J132" s="51">
        <f t="shared" si="52"/>
        <v>44</v>
      </c>
      <c r="K132" s="14" t="str">
        <f t="shared" si="53"/>
        <v>Гайка шестиграннная</v>
      </c>
      <c r="L132" s="32" t="s">
        <v>166</v>
      </c>
      <c r="M132" s="15"/>
      <c r="N132" s="28" t="str">
        <f t="shared" si="60"/>
        <v>кг</v>
      </c>
      <c r="O132" s="16">
        <f t="shared" si="61"/>
        <v>137.32827832292597</v>
      </c>
      <c r="P132" s="13"/>
      <c r="Q132" s="17">
        <f t="shared" si="62"/>
        <v>19</v>
      </c>
      <c r="R132" s="18">
        <f t="shared" si="63"/>
        <v>0</v>
      </c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s="49" customFormat="1" ht="12.75" x14ac:dyDescent="0.25">
      <c r="A133" s="50"/>
      <c r="B133" s="65">
        <v>45</v>
      </c>
      <c r="C133" s="32" t="s">
        <v>33</v>
      </c>
      <c r="D133" s="32" t="s">
        <v>88</v>
      </c>
      <c r="E133" s="33" t="s">
        <v>125</v>
      </c>
      <c r="F133" s="41">
        <v>83.898305084745758</v>
      </c>
      <c r="G133" s="35">
        <v>148</v>
      </c>
      <c r="H133" s="67">
        <f t="shared" si="59"/>
        <v>12416.949152542373</v>
      </c>
      <c r="I133" s="12"/>
      <c r="J133" s="51">
        <f t="shared" si="52"/>
        <v>45</v>
      </c>
      <c r="K133" s="14" t="str">
        <f t="shared" si="53"/>
        <v>Гвоздь строительный</v>
      </c>
      <c r="L133" s="32" t="s">
        <v>88</v>
      </c>
      <c r="M133" s="15"/>
      <c r="N133" s="28" t="str">
        <f t="shared" si="60"/>
        <v>кг</v>
      </c>
      <c r="O133" s="16">
        <f t="shared" si="61"/>
        <v>83.898305084745758</v>
      </c>
      <c r="P133" s="13"/>
      <c r="Q133" s="17">
        <f t="shared" si="62"/>
        <v>148</v>
      </c>
      <c r="R133" s="18">
        <f t="shared" si="63"/>
        <v>0</v>
      </c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s="49" customFormat="1" ht="12.75" x14ac:dyDescent="0.25">
      <c r="A134" s="50"/>
      <c r="B134" s="65">
        <v>46</v>
      </c>
      <c r="C134" s="32" t="s">
        <v>33</v>
      </c>
      <c r="D134" s="32" t="s">
        <v>167</v>
      </c>
      <c r="E134" s="33" t="s">
        <v>125</v>
      </c>
      <c r="F134" s="41">
        <v>89.740112994350298</v>
      </c>
      <c r="G134" s="35">
        <v>30</v>
      </c>
      <c r="H134" s="67">
        <f t="shared" si="59"/>
        <v>2692.203389830509</v>
      </c>
      <c r="I134" s="12"/>
      <c r="J134" s="51">
        <f t="shared" si="52"/>
        <v>46</v>
      </c>
      <c r="K134" s="14" t="str">
        <f t="shared" si="53"/>
        <v>Гвоздь строительный</v>
      </c>
      <c r="L134" s="32" t="s">
        <v>167</v>
      </c>
      <c r="M134" s="15"/>
      <c r="N134" s="28" t="str">
        <f t="shared" si="60"/>
        <v>кг</v>
      </c>
      <c r="O134" s="16">
        <f t="shared" si="61"/>
        <v>89.740112994350298</v>
      </c>
      <c r="P134" s="13"/>
      <c r="Q134" s="17">
        <f t="shared" si="62"/>
        <v>30</v>
      </c>
      <c r="R134" s="18">
        <f t="shared" si="63"/>
        <v>0</v>
      </c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s="49" customFormat="1" ht="12.75" x14ac:dyDescent="0.25">
      <c r="A135" s="50"/>
      <c r="B135" s="65">
        <v>47</v>
      </c>
      <c r="C135" s="32" t="s">
        <v>33</v>
      </c>
      <c r="D135" s="32" t="s">
        <v>168</v>
      </c>
      <c r="E135" s="33" t="s">
        <v>125</v>
      </c>
      <c r="F135" s="41">
        <v>111.86440677966102</v>
      </c>
      <c r="G135" s="35">
        <v>1</v>
      </c>
      <c r="H135" s="67">
        <f t="shared" si="59"/>
        <v>111.86440677966102</v>
      </c>
      <c r="I135" s="12"/>
      <c r="J135" s="51">
        <f t="shared" si="52"/>
        <v>47</v>
      </c>
      <c r="K135" s="14" t="str">
        <f t="shared" si="53"/>
        <v>Гвоздь строительный</v>
      </c>
      <c r="L135" s="32" t="s">
        <v>168</v>
      </c>
      <c r="M135" s="15"/>
      <c r="N135" s="28" t="str">
        <f t="shared" si="60"/>
        <v>кг</v>
      </c>
      <c r="O135" s="16">
        <f t="shared" si="61"/>
        <v>111.86440677966102</v>
      </c>
      <c r="P135" s="13"/>
      <c r="Q135" s="17">
        <f t="shared" si="62"/>
        <v>1</v>
      </c>
      <c r="R135" s="18">
        <f t="shared" si="63"/>
        <v>0</v>
      </c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s="49" customFormat="1" ht="12.75" x14ac:dyDescent="0.25">
      <c r="A136" s="50"/>
      <c r="B136" s="65">
        <v>48</v>
      </c>
      <c r="C136" s="32" t="s">
        <v>33</v>
      </c>
      <c r="D136" s="32" t="s">
        <v>90</v>
      </c>
      <c r="E136" s="33" t="s">
        <v>125</v>
      </c>
      <c r="F136" s="41">
        <v>93.203420591220905</v>
      </c>
      <c r="G136" s="35">
        <v>551</v>
      </c>
      <c r="H136" s="67">
        <f t="shared" si="59"/>
        <v>51355.084745762717</v>
      </c>
      <c r="I136" s="12"/>
      <c r="J136" s="51">
        <f t="shared" si="52"/>
        <v>48</v>
      </c>
      <c r="K136" s="14" t="str">
        <f t="shared" si="53"/>
        <v>Гвоздь строительный</v>
      </c>
      <c r="L136" s="32" t="s">
        <v>90</v>
      </c>
      <c r="M136" s="15"/>
      <c r="N136" s="28" t="str">
        <f t="shared" si="60"/>
        <v>кг</v>
      </c>
      <c r="O136" s="16">
        <f t="shared" si="61"/>
        <v>93.203420591220905</v>
      </c>
      <c r="P136" s="13"/>
      <c r="Q136" s="17">
        <f t="shared" si="62"/>
        <v>551</v>
      </c>
      <c r="R136" s="18">
        <f t="shared" si="63"/>
        <v>0</v>
      </c>
      <c r="S136" s="12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s="49" customFormat="1" ht="12.75" x14ac:dyDescent="0.25">
      <c r="A137" s="50"/>
      <c r="B137" s="65">
        <v>49</v>
      </c>
      <c r="C137" s="32" t="s">
        <v>33</v>
      </c>
      <c r="D137" s="32" t="s">
        <v>91</v>
      </c>
      <c r="E137" s="33" t="s">
        <v>125</v>
      </c>
      <c r="F137" s="41">
        <v>88.156779661016969</v>
      </c>
      <c r="G137" s="35">
        <v>22</v>
      </c>
      <c r="H137" s="67">
        <f t="shared" si="59"/>
        <v>1939.4491525423732</v>
      </c>
      <c r="I137" s="12"/>
      <c r="J137" s="51">
        <f t="shared" si="52"/>
        <v>49</v>
      </c>
      <c r="K137" s="14" t="str">
        <f t="shared" si="53"/>
        <v>Гвоздь строительный</v>
      </c>
      <c r="L137" s="32" t="s">
        <v>91</v>
      </c>
      <c r="M137" s="15"/>
      <c r="N137" s="28" t="str">
        <f t="shared" si="60"/>
        <v>кг</v>
      </c>
      <c r="O137" s="16">
        <f t="shared" si="61"/>
        <v>88.156779661016969</v>
      </c>
      <c r="P137" s="13"/>
      <c r="Q137" s="17">
        <f t="shared" si="62"/>
        <v>22</v>
      </c>
      <c r="R137" s="18">
        <f t="shared" si="63"/>
        <v>0</v>
      </c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s="49" customFormat="1" ht="12.75" x14ac:dyDescent="0.25">
      <c r="A138" s="50"/>
      <c r="B138" s="65">
        <v>50</v>
      </c>
      <c r="C138" s="32" t="s">
        <v>33</v>
      </c>
      <c r="D138" s="32" t="s">
        <v>169</v>
      </c>
      <c r="E138" s="33" t="s">
        <v>125</v>
      </c>
      <c r="F138" s="41">
        <v>83.898305084745772</v>
      </c>
      <c r="G138" s="35">
        <v>60</v>
      </c>
      <c r="H138" s="67">
        <f t="shared" si="59"/>
        <v>5033.8983050847464</v>
      </c>
      <c r="I138" s="12"/>
      <c r="J138" s="51">
        <f t="shared" si="52"/>
        <v>50</v>
      </c>
      <c r="K138" s="14" t="str">
        <f t="shared" si="53"/>
        <v>Гвоздь строительный</v>
      </c>
      <c r="L138" s="32" t="s">
        <v>169</v>
      </c>
      <c r="M138" s="15"/>
      <c r="N138" s="28" t="str">
        <f t="shared" si="60"/>
        <v>кг</v>
      </c>
      <c r="O138" s="16">
        <f t="shared" si="61"/>
        <v>83.898305084745772</v>
      </c>
      <c r="P138" s="13"/>
      <c r="Q138" s="17">
        <f t="shared" si="62"/>
        <v>60</v>
      </c>
      <c r="R138" s="18">
        <f t="shared" si="63"/>
        <v>0</v>
      </c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s="49" customFormat="1" ht="12.75" x14ac:dyDescent="0.25">
      <c r="A139" s="50"/>
      <c r="B139" s="65">
        <v>51</v>
      </c>
      <c r="C139" s="32" t="s">
        <v>170</v>
      </c>
      <c r="D139" s="32" t="s">
        <v>171</v>
      </c>
      <c r="E139" s="33" t="s">
        <v>128</v>
      </c>
      <c r="F139" s="41">
        <v>126.77966101694916</v>
      </c>
      <c r="G139" s="35">
        <v>7</v>
      </c>
      <c r="H139" s="67">
        <f>F139*G139</f>
        <v>887.45762711864415</v>
      </c>
      <c r="I139" s="12"/>
      <c r="J139" s="51">
        <f t="shared" si="52"/>
        <v>51</v>
      </c>
      <c r="K139" s="14" t="str">
        <f t="shared" si="53"/>
        <v>Дюбель универсальный RED</v>
      </c>
      <c r="L139" s="32" t="s">
        <v>171</v>
      </c>
      <c r="M139" s="15"/>
      <c r="N139" s="28" t="str">
        <f>E139</f>
        <v>упак</v>
      </c>
      <c r="O139" s="16">
        <f>F139</f>
        <v>126.77966101694916</v>
      </c>
      <c r="P139" s="13"/>
      <c r="Q139" s="17">
        <f>G139</f>
        <v>7</v>
      </c>
      <c r="R139" s="18">
        <f>P139*Q139</f>
        <v>0</v>
      </c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s="49" customFormat="1" ht="12.75" x14ac:dyDescent="0.25">
      <c r="A140" s="50"/>
      <c r="B140" s="65">
        <v>52</v>
      </c>
      <c r="C140" s="32" t="s">
        <v>37</v>
      </c>
      <c r="D140" s="32" t="s">
        <v>172</v>
      </c>
      <c r="E140" s="33" t="s">
        <v>128</v>
      </c>
      <c r="F140" s="41">
        <v>105.43220338983052</v>
      </c>
      <c r="G140" s="35">
        <v>3</v>
      </c>
      <c r="H140" s="67">
        <f t="shared" ref="H140:H146" si="64">F140*G140</f>
        <v>316.29661016949154</v>
      </c>
      <c r="I140" s="12"/>
      <c r="J140" s="51">
        <f t="shared" si="52"/>
        <v>52</v>
      </c>
      <c r="K140" s="14" t="str">
        <f t="shared" si="53"/>
        <v>Саморез</v>
      </c>
      <c r="L140" s="32" t="s">
        <v>172</v>
      </c>
      <c r="M140" s="15"/>
      <c r="N140" s="28" t="str">
        <f t="shared" ref="N140:N146" si="65">E140</f>
        <v>упак</v>
      </c>
      <c r="O140" s="16">
        <f t="shared" ref="O140:O146" si="66">F140</f>
        <v>105.43220338983052</v>
      </c>
      <c r="P140" s="13"/>
      <c r="Q140" s="17">
        <f t="shared" ref="Q140:Q146" si="67">G140</f>
        <v>3</v>
      </c>
      <c r="R140" s="18">
        <f t="shared" ref="R140:R146" si="68">P140*Q140</f>
        <v>0</v>
      </c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s="49" customFormat="1" ht="12.75" x14ac:dyDescent="0.25">
      <c r="A141" s="50"/>
      <c r="B141" s="65">
        <v>53</v>
      </c>
      <c r="C141" s="32" t="s">
        <v>37</v>
      </c>
      <c r="D141" s="32" t="s">
        <v>173</v>
      </c>
      <c r="E141" s="33" t="s">
        <v>128</v>
      </c>
      <c r="F141" s="41">
        <v>106.70338983050847</v>
      </c>
      <c r="G141" s="35">
        <v>5</v>
      </c>
      <c r="H141" s="67">
        <f t="shared" si="64"/>
        <v>533.51694915254234</v>
      </c>
      <c r="I141" s="12"/>
      <c r="J141" s="51">
        <f t="shared" si="52"/>
        <v>53</v>
      </c>
      <c r="K141" s="14" t="str">
        <f t="shared" si="53"/>
        <v>Саморез</v>
      </c>
      <c r="L141" s="32" t="s">
        <v>173</v>
      </c>
      <c r="M141" s="15"/>
      <c r="N141" s="28" t="str">
        <f t="shared" si="65"/>
        <v>упак</v>
      </c>
      <c r="O141" s="16">
        <f t="shared" si="66"/>
        <v>106.70338983050847</v>
      </c>
      <c r="P141" s="13"/>
      <c r="Q141" s="17">
        <f t="shared" si="67"/>
        <v>5</v>
      </c>
      <c r="R141" s="18">
        <f t="shared" si="68"/>
        <v>0</v>
      </c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s="49" customFormat="1" ht="12.75" x14ac:dyDescent="0.25">
      <c r="A142" s="50"/>
      <c r="B142" s="65">
        <v>54</v>
      </c>
      <c r="C142" s="32" t="s">
        <v>37</v>
      </c>
      <c r="D142" s="32" t="s">
        <v>174</v>
      </c>
      <c r="E142" s="33" t="s">
        <v>128</v>
      </c>
      <c r="F142" s="41">
        <v>64.788135593220346</v>
      </c>
      <c r="G142" s="35">
        <v>15</v>
      </c>
      <c r="H142" s="67">
        <f t="shared" si="64"/>
        <v>971.82203389830522</v>
      </c>
      <c r="I142" s="12"/>
      <c r="J142" s="51">
        <f t="shared" si="52"/>
        <v>54</v>
      </c>
      <c r="K142" s="14" t="str">
        <f t="shared" si="53"/>
        <v>Саморез</v>
      </c>
      <c r="L142" s="32" t="s">
        <v>174</v>
      </c>
      <c r="M142" s="15"/>
      <c r="N142" s="28" t="str">
        <f t="shared" si="65"/>
        <v>упак</v>
      </c>
      <c r="O142" s="16">
        <f t="shared" si="66"/>
        <v>64.788135593220346</v>
      </c>
      <c r="P142" s="13"/>
      <c r="Q142" s="17">
        <f t="shared" si="67"/>
        <v>15</v>
      </c>
      <c r="R142" s="18">
        <f t="shared" si="68"/>
        <v>0</v>
      </c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s="49" customFormat="1" ht="12.75" x14ac:dyDescent="0.25">
      <c r="A143" s="50"/>
      <c r="B143" s="65">
        <v>55</v>
      </c>
      <c r="C143" s="32" t="s">
        <v>37</v>
      </c>
      <c r="D143" s="32" t="s">
        <v>175</v>
      </c>
      <c r="E143" s="33" t="s">
        <v>128</v>
      </c>
      <c r="F143" s="41">
        <v>51.271186440677965</v>
      </c>
      <c r="G143" s="35">
        <v>1</v>
      </c>
      <c r="H143" s="67">
        <f t="shared" si="64"/>
        <v>51.271186440677965</v>
      </c>
      <c r="I143" s="12"/>
      <c r="J143" s="51">
        <f t="shared" si="52"/>
        <v>55</v>
      </c>
      <c r="K143" s="14" t="str">
        <f t="shared" si="53"/>
        <v>Саморез</v>
      </c>
      <c r="L143" s="32" t="s">
        <v>175</v>
      </c>
      <c r="M143" s="15"/>
      <c r="N143" s="28" t="str">
        <f t="shared" si="65"/>
        <v>упак</v>
      </c>
      <c r="O143" s="16">
        <f t="shared" si="66"/>
        <v>51.271186440677965</v>
      </c>
      <c r="P143" s="13"/>
      <c r="Q143" s="17">
        <f t="shared" si="67"/>
        <v>1</v>
      </c>
      <c r="R143" s="18">
        <f t="shared" si="68"/>
        <v>0</v>
      </c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s="49" customFormat="1" ht="12.75" x14ac:dyDescent="0.25">
      <c r="A144" s="50"/>
      <c r="B144" s="65">
        <v>56</v>
      </c>
      <c r="C144" s="32" t="s">
        <v>37</v>
      </c>
      <c r="D144" s="32" t="s">
        <v>176</v>
      </c>
      <c r="E144" s="33" t="s">
        <v>128</v>
      </c>
      <c r="F144" s="41">
        <v>55.932203389830512</v>
      </c>
      <c r="G144" s="35">
        <v>1</v>
      </c>
      <c r="H144" s="67">
        <f t="shared" si="64"/>
        <v>55.932203389830512</v>
      </c>
      <c r="I144" s="12"/>
      <c r="J144" s="51">
        <f t="shared" si="52"/>
        <v>56</v>
      </c>
      <c r="K144" s="14" t="str">
        <f t="shared" si="53"/>
        <v>Саморез</v>
      </c>
      <c r="L144" s="32" t="s">
        <v>176</v>
      </c>
      <c r="M144" s="15"/>
      <c r="N144" s="28" t="str">
        <f t="shared" si="65"/>
        <v>упак</v>
      </c>
      <c r="O144" s="16">
        <f t="shared" si="66"/>
        <v>55.932203389830512</v>
      </c>
      <c r="P144" s="13"/>
      <c r="Q144" s="17">
        <f t="shared" si="67"/>
        <v>1</v>
      </c>
      <c r="R144" s="18">
        <f t="shared" si="68"/>
        <v>0</v>
      </c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s="49" customFormat="1" ht="12.75" x14ac:dyDescent="0.25">
      <c r="A145" s="50"/>
      <c r="B145" s="65">
        <v>57</v>
      </c>
      <c r="C145" s="32" t="s">
        <v>38</v>
      </c>
      <c r="D145" s="32" t="s">
        <v>177</v>
      </c>
      <c r="E145" s="33" t="s">
        <v>125</v>
      </c>
      <c r="F145" s="41">
        <v>344.9152542372882</v>
      </c>
      <c r="G145" s="35">
        <v>10</v>
      </c>
      <c r="H145" s="67">
        <f t="shared" si="64"/>
        <v>3449.1525423728817</v>
      </c>
      <c r="I145" s="12"/>
      <c r="J145" s="51">
        <f t="shared" si="52"/>
        <v>57</v>
      </c>
      <c r="K145" s="14" t="str">
        <f t="shared" si="53"/>
        <v>Саморез (прессшайба)</v>
      </c>
      <c r="L145" s="32" t="s">
        <v>177</v>
      </c>
      <c r="M145" s="15"/>
      <c r="N145" s="28" t="str">
        <f t="shared" si="65"/>
        <v>кг</v>
      </c>
      <c r="O145" s="16">
        <f t="shared" si="66"/>
        <v>344.9152542372882</v>
      </c>
      <c r="P145" s="13"/>
      <c r="Q145" s="17">
        <f t="shared" si="67"/>
        <v>10</v>
      </c>
      <c r="R145" s="18">
        <f t="shared" si="68"/>
        <v>0</v>
      </c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s="49" customFormat="1" ht="12.75" x14ac:dyDescent="0.25">
      <c r="A146" s="50"/>
      <c r="B146" s="65">
        <v>58</v>
      </c>
      <c r="C146" s="32" t="s">
        <v>178</v>
      </c>
      <c r="D146" s="32" t="s">
        <v>179</v>
      </c>
      <c r="E146" s="33" t="s">
        <v>126</v>
      </c>
      <c r="F146" s="41">
        <v>4.8135593220338988</v>
      </c>
      <c r="G146" s="35">
        <v>300</v>
      </c>
      <c r="H146" s="67">
        <f t="shared" si="64"/>
        <v>1444.0677966101696</v>
      </c>
      <c r="I146" s="12"/>
      <c r="J146" s="51">
        <f t="shared" si="52"/>
        <v>58</v>
      </c>
      <c r="K146" s="14" t="str">
        <f t="shared" si="53"/>
        <v>Саморез для пола</v>
      </c>
      <c r="L146" s="32" t="s">
        <v>179</v>
      </c>
      <c r="M146" s="15"/>
      <c r="N146" s="28" t="str">
        <f t="shared" si="65"/>
        <v>шт</v>
      </c>
      <c r="O146" s="16">
        <f t="shared" si="66"/>
        <v>4.8135593220338988</v>
      </c>
      <c r="P146" s="13"/>
      <c r="Q146" s="17">
        <f t="shared" si="67"/>
        <v>300</v>
      </c>
      <c r="R146" s="18">
        <f t="shared" si="68"/>
        <v>0</v>
      </c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s="49" customFormat="1" ht="12.75" x14ac:dyDescent="0.25">
      <c r="A147" s="50"/>
      <c r="B147" s="65">
        <v>59</v>
      </c>
      <c r="C147" s="32" t="s">
        <v>180</v>
      </c>
      <c r="D147" s="32" t="s">
        <v>181</v>
      </c>
      <c r="E147" s="33" t="s">
        <v>128</v>
      </c>
      <c r="F147" s="41">
        <v>799.83050847457628</v>
      </c>
      <c r="G147" s="35">
        <v>1</v>
      </c>
      <c r="H147" s="67">
        <f>F147*G147</f>
        <v>799.83050847457628</v>
      </c>
      <c r="I147" s="12"/>
      <c r="J147" s="51">
        <f t="shared" si="52"/>
        <v>59</v>
      </c>
      <c r="K147" s="14" t="str">
        <f t="shared" si="53"/>
        <v>Саморез ДФ 3,5х41мм</v>
      </c>
      <c r="L147" s="32" t="s">
        <v>181</v>
      </c>
      <c r="M147" s="15"/>
      <c r="N147" s="28" t="str">
        <f>E147</f>
        <v>упак</v>
      </c>
      <c r="O147" s="16">
        <f>F147</f>
        <v>799.83050847457628</v>
      </c>
      <c r="P147" s="13"/>
      <c r="Q147" s="17">
        <f>G147</f>
        <v>1</v>
      </c>
      <c r="R147" s="18">
        <f>P147*Q147</f>
        <v>0</v>
      </c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s="49" customFormat="1" ht="12.75" x14ac:dyDescent="0.25">
      <c r="A148" s="50"/>
      <c r="B148" s="65">
        <v>60</v>
      </c>
      <c r="C148" s="32" t="s">
        <v>182</v>
      </c>
      <c r="D148" s="32" t="s">
        <v>183</v>
      </c>
      <c r="E148" s="33" t="s">
        <v>128</v>
      </c>
      <c r="F148" s="41">
        <v>886.52542372881362</v>
      </c>
      <c r="G148" s="35">
        <v>70</v>
      </c>
      <c r="H148" s="67">
        <f t="shared" ref="H148:H155" si="69">F148*G148</f>
        <v>62056.779661016953</v>
      </c>
      <c r="I148" s="12"/>
      <c r="J148" s="51">
        <f t="shared" si="52"/>
        <v>60</v>
      </c>
      <c r="K148" s="14" t="str">
        <f t="shared" si="53"/>
        <v>Саморез ДФ 4,2х70мм</v>
      </c>
      <c r="L148" s="32" t="s">
        <v>183</v>
      </c>
      <c r="M148" s="15"/>
      <c r="N148" s="28" t="str">
        <f t="shared" ref="N148:N155" si="70">E148</f>
        <v>упак</v>
      </c>
      <c r="O148" s="16">
        <f t="shared" ref="O148:O155" si="71">F148</f>
        <v>886.52542372881362</v>
      </c>
      <c r="P148" s="13"/>
      <c r="Q148" s="17">
        <f t="shared" ref="Q148:Q155" si="72">G148</f>
        <v>70</v>
      </c>
      <c r="R148" s="18">
        <f t="shared" ref="R148:R155" si="73">P148*Q148</f>
        <v>0</v>
      </c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s="49" customFormat="1" ht="12.75" x14ac:dyDescent="0.25">
      <c r="A149" s="50"/>
      <c r="B149" s="65">
        <v>61</v>
      </c>
      <c r="C149" s="32" t="s">
        <v>40</v>
      </c>
      <c r="D149" s="32" t="s">
        <v>106</v>
      </c>
      <c r="E149" s="33" t="s">
        <v>125</v>
      </c>
      <c r="F149" s="41">
        <v>478.65181598062958</v>
      </c>
      <c r="G149" s="35">
        <v>70</v>
      </c>
      <c r="H149" s="67">
        <f t="shared" si="69"/>
        <v>33505.627118644072</v>
      </c>
      <c r="I149" s="12"/>
      <c r="J149" s="51">
        <f t="shared" si="52"/>
        <v>61</v>
      </c>
      <c r="K149" s="14" t="str">
        <f t="shared" si="53"/>
        <v>Саморез кровельный</v>
      </c>
      <c r="L149" s="32" t="s">
        <v>106</v>
      </c>
      <c r="M149" s="15"/>
      <c r="N149" s="28" t="str">
        <f t="shared" si="70"/>
        <v>кг</v>
      </c>
      <c r="O149" s="16">
        <f t="shared" si="71"/>
        <v>478.65181598062958</v>
      </c>
      <c r="P149" s="13"/>
      <c r="Q149" s="17">
        <f t="shared" si="72"/>
        <v>70</v>
      </c>
      <c r="R149" s="18">
        <f t="shared" si="73"/>
        <v>0</v>
      </c>
      <c r="S149" s="12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s="49" customFormat="1" ht="12.75" x14ac:dyDescent="0.25">
      <c r="A150" s="50"/>
      <c r="B150" s="65">
        <v>62</v>
      </c>
      <c r="C150" s="32" t="s">
        <v>40</v>
      </c>
      <c r="D150" s="32" t="s">
        <v>107</v>
      </c>
      <c r="E150" s="33" t="s">
        <v>126</v>
      </c>
      <c r="F150" s="41">
        <v>3.7288135593220342</v>
      </c>
      <c r="G150" s="35">
        <v>1110</v>
      </c>
      <c r="H150" s="67">
        <f t="shared" si="69"/>
        <v>4138.9830508474579</v>
      </c>
      <c r="I150" s="12"/>
      <c r="J150" s="51">
        <f t="shared" ref="J150:J193" si="74">B150</f>
        <v>62</v>
      </c>
      <c r="K150" s="14" t="str">
        <f t="shared" ref="K150:K193" si="75">C150</f>
        <v>Саморез кровельный</v>
      </c>
      <c r="L150" s="32" t="s">
        <v>107</v>
      </c>
      <c r="M150" s="15"/>
      <c r="N150" s="28" t="str">
        <f t="shared" si="70"/>
        <v>шт</v>
      </c>
      <c r="O150" s="16">
        <f t="shared" si="71"/>
        <v>3.7288135593220342</v>
      </c>
      <c r="P150" s="13"/>
      <c r="Q150" s="17">
        <f t="shared" si="72"/>
        <v>1110</v>
      </c>
      <c r="R150" s="18">
        <f t="shared" si="73"/>
        <v>0</v>
      </c>
      <c r="S150" s="12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s="49" customFormat="1" ht="12.75" x14ac:dyDescent="0.25">
      <c r="A151" s="50"/>
      <c r="B151" s="65">
        <v>63</v>
      </c>
      <c r="C151" s="32" t="s">
        <v>40</v>
      </c>
      <c r="D151" s="32" t="s">
        <v>184</v>
      </c>
      <c r="E151" s="33" t="s">
        <v>128</v>
      </c>
      <c r="F151" s="41">
        <v>178.05084745762713</v>
      </c>
      <c r="G151" s="35">
        <v>10</v>
      </c>
      <c r="H151" s="67">
        <f t="shared" si="69"/>
        <v>1780.5084745762713</v>
      </c>
      <c r="I151" s="12"/>
      <c r="J151" s="51">
        <f t="shared" si="74"/>
        <v>63</v>
      </c>
      <c r="K151" s="14" t="str">
        <f t="shared" si="75"/>
        <v>Саморез кровельный</v>
      </c>
      <c r="L151" s="32" t="s">
        <v>184</v>
      </c>
      <c r="M151" s="15"/>
      <c r="N151" s="28" t="str">
        <f t="shared" si="70"/>
        <v>упак</v>
      </c>
      <c r="O151" s="16">
        <f t="shared" si="71"/>
        <v>178.05084745762713</v>
      </c>
      <c r="P151" s="13"/>
      <c r="Q151" s="17">
        <f t="shared" si="72"/>
        <v>10</v>
      </c>
      <c r="R151" s="18">
        <f t="shared" si="73"/>
        <v>0</v>
      </c>
      <c r="S151" s="12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s="49" customFormat="1" ht="25.5" x14ac:dyDescent="0.25">
      <c r="A152" s="50"/>
      <c r="B152" s="65">
        <v>64</v>
      </c>
      <c r="C152" s="32" t="s">
        <v>185</v>
      </c>
      <c r="D152" s="32" t="s">
        <v>186</v>
      </c>
      <c r="E152" s="33" t="s">
        <v>128</v>
      </c>
      <c r="F152" s="41">
        <v>242.37288135593221</v>
      </c>
      <c r="G152" s="35">
        <v>2</v>
      </c>
      <c r="H152" s="67">
        <f t="shared" si="69"/>
        <v>484.74576271186442</v>
      </c>
      <c r="I152" s="12"/>
      <c r="J152" s="51">
        <f t="shared" si="74"/>
        <v>64</v>
      </c>
      <c r="K152" s="14" t="str">
        <f t="shared" si="75"/>
        <v>Саморез кровельный 5,5х38 мм</v>
      </c>
      <c r="L152" s="32" t="s">
        <v>186</v>
      </c>
      <c r="M152" s="15"/>
      <c r="N152" s="28" t="str">
        <f t="shared" si="70"/>
        <v>упак</v>
      </c>
      <c r="O152" s="16">
        <f t="shared" si="71"/>
        <v>242.37288135593221</v>
      </c>
      <c r="P152" s="13"/>
      <c r="Q152" s="17">
        <f t="shared" si="72"/>
        <v>2</v>
      </c>
      <c r="R152" s="18">
        <f t="shared" si="73"/>
        <v>0</v>
      </c>
      <c r="S152" s="12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s="49" customFormat="1" ht="25.5" x14ac:dyDescent="0.25">
      <c r="A153" s="50"/>
      <c r="B153" s="65">
        <v>65</v>
      </c>
      <c r="C153" s="32" t="s">
        <v>187</v>
      </c>
      <c r="D153" s="32" t="s">
        <v>188</v>
      </c>
      <c r="E153" s="33" t="s">
        <v>128</v>
      </c>
      <c r="F153" s="41">
        <v>307.62711864406782</v>
      </c>
      <c r="G153" s="35">
        <v>1</v>
      </c>
      <c r="H153" s="67">
        <f t="shared" si="69"/>
        <v>307.62711864406782</v>
      </c>
      <c r="I153" s="12"/>
      <c r="J153" s="51">
        <f t="shared" si="74"/>
        <v>65</v>
      </c>
      <c r="K153" s="14" t="str">
        <f t="shared" si="75"/>
        <v>Саморез кровельный 6,3х25 мм</v>
      </c>
      <c r="L153" s="32" t="s">
        <v>188</v>
      </c>
      <c r="M153" s="15"/>
      <c r="N153" s="28" t="str">
        <f t="shared" si="70"/>
        <v>упак</v>
      </c>
      <c r="O153" s="16">
        <f t="shared" si="71"/>
        <v>307.62711864406782</v>
      </c>
      <c r="P153" s="13"/>
      <c r="Q153" s="17">
        <f t="shared" si="72"/>
        <v>1</v>
      </c>
      <c r="R153" s="18">
        <f t="shared" si="73"/>
        <v>0</v>
      </c>
      <c r="S153" s="12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s="49" customFormat="1" ht="25.5" x14ac:dyDescent="0.25">
      <c r="A154" s="50"/>
      <c r="B154" s="65">
        <v>66</v>
      </c>
      <c r="C154" s="32" t="s">
        <v>189</v>
      </c>
      <c r="D154" s="32" t="s">
        <v>190</v>
      </c>
      <c r="E154" s="33" t="s">
        <v>128</v>
      </c>
      <c r="F154" s="41">
        <v>400.3983050847458</v>
      </c>
      <c r="G154" s="35">
        <v>25</v>
      </c>
      <c r="H154" s="67">
        <f t="shared" si="69"/>
        <v>10009.957627118645</v>
      </c>
      <c r="I154" s="12"/>
      <c r="J154" s="51">
        <f t="shared" si="74"/>
        <v>66</v>
      </c>
      <c r="K154" s="14" t="str">
        <f t="shared" si="75"/>
        <v>Саморез кровельный 6,3х64 мм</v>
      </c>
      <c r="L154" s="32" t="s">
        <v>190</v>
      </c>
      <c r="M154" s="15"/>
      <c r="N154" s="28" t="str">
        <f t="shared" si="70"/>
        <v>упак</v>
      </c>
      <c r="O154" s="16">
        <f t="shared" si="71"/>
        <v>400.3983050847458</v>
      </c>
      <c r="P154" s="13"/>
      <c r="Q154" s="17">
        <f t="shared" si="72"/>
        <v>25</v>
      </c>
      <c r="R154" s="18">
        <f t="shared" si="73"/>
        <v>0</v>
      </c>
      <c r="S154" s="12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s="49" customFormat="1" ht="25.5" x14ac:dyDescent="0.25">
      <c r="A155" s="50"/>
      <c r="B155" s="65">
        <v>67</v>
      </c>
      <c r="C155" s="32" t="s">
        <v>41</v>
      </c>
      <c r="D155" s="32" t="s">
        <v>108</v>
      </c>
      <c r="E155" s="33" t="s">
        <v>128</v>
      </c>
      <c r="F155" s="41">
        <v>99.878934624697337</v>
      </c>
      <c r="G155" s="35">
        <v>28</v>
      </c>
      <c r="H155" s="67">
        <f t="shared" si="69"/>
        <v>2796.6101694915255</v>
      </c>
      <c r="I155" s="12"/>
      <c r="J155" s="51">
        <f t="shared" si="74"/>
        <v>67</v>
      </c>
      <c r="K155" s="14" t="str">
        <f t="shared" si="75"/>
        <v>Саморез оцинкованный с пресс - шайбой</v>
      </c>
      <c r="L155" s="32" t="s">
        <v>108</v>
      </c>
      <c r="M155" s="15"/>
      <c r="N155" s="28" t="str">
        <f t="shared" si="70"/>
        <v>упак</v>
      </c>
      <c r="O155" s="16">
        <f t="shared" si="71"/>
        <v>99.878934624697337</v>
      </c>
      <c r="P155" s="13"/>
      <c r="Q155" s="17">
        <f t="shared" si="72"/>
        <v>28</v>
      </c>
      <c r="R155" s="18">
        <f t="shared" si="73"/>
        <v>0</v>
      </c>
      <c r="S155" s="12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s="49" customFormat="1" ht="12.75" x14ac:dyDescent="0.25">
      <c r="A156" s="50"/>
      <c r="B156" s="65">
        <v>68</v>
      </c>
      <c r="C156" s="32" t="s">
        <v>42</v>
      </c>
      <c r="D156" s="32" t="s">
        <v>109</v>
      </c>
      <c r="E156" s="33" t="s">
        <v>128</v>
      </c>
      <c r="F156" s="41">
        <v>223.72881355932205</v>
      </c>
      <c r="G156" s="35">
        <v>23</v>
      </c>
      <c r="H156" s="67">
        <f>F156*G156</f>
        <v>5145.7627118644068</v>
      </c>
      <c r="I156" s="12"/>
      <c r="J156" s="51">
        <f t="shared" si="74"/>
        <v>68</v>
      </c>
      <c r="K156" s="14" t="str">
        <f t="shared" si="75"/>
        <v>Саморез п/шайбой острый</v>
      </c>
      <c r="L156" s="32" t="s">
        <v>109</v>
      </c>
      <c r="M156" s="15"/>
      <c r="N156" s="28" t="str">
        <f>E156</f>
        <v>упак</v>
      </c>
      <c r="O156" s="16">
        <f>F156</f>
        <v>223.72881355932205</v>
      </c>
      <c r="P156" s="13"/>
      <c r="Q156" s="17">
        <f>G156</f>
        <v>23</v>
      </c>
      <c r="R156" s="18">
        <f>P156*Q156</f>
        <v>0</v>
      </c>
      <c r="S156" s="12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s="49" customFormat="1" ht="12.75" x14ac:dyDescent="0.25">
      <c r="A157" s="50"/>
      <c r="B157" s="65">
        <v>69</v>
      </c>
      <c r="C157" s="32" t="s">
        <v>44</v>
      </c>
      <c r="D157" s="32" t="s">
        <v>112</v>
      </c>
      <c r="E157" s="33" t="s">
        <v>128</v>
      </c>
      <c r="F157" s="41">
        <v>83.898305084745772</v>
      </c>
      <c r="G157" s="35">
        <v>3</v>
      </c>
      <c r="H157" s="67">
        <f t="shared" ref="H157:H163" si="76">F157*G157</f>
        <v>251.69491525423732</v>
      </c>
      <c r="I157" s="12"/>
      <c r="J157" s="51">
        <f t="shared" si="74"/>
        <v>69</v>
      </c>
      <c r="K157" s="14" t="str">
        <f t="shared" si="75"/>
        <v>Саморез по дереву ДФ</v>
      </c>
      <c r="L157" s="32" t="s">
        <v>112</v>
      </c>
      <c r="M157" s="15"/>
      <c r="N157" s="28" t="str">
        <f t="shared" ref="N157:N163" si="77">E157</f>
        <v>упак</v>
      </c>
      <c r="O157" s="16">
        <f t="shared" ref="O157:O163" si="78">F157</f>
        <v>83.898305084745772</v>
      </c>
      <c r="P157" s="13"/>
      <c r="Q157" s="17">
        <f t="shared" ref="Q157:Q163" si="79">G157</f>
        <v>3</v>
      </c>
      <c r="R157" s="18">
        <f t="shared" ref="R157:R163" si="80">P157*Q157</f>
        <v>0</v>
      </c>
      <c r="S157" s="12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s="49" customFormat="1" ht="12.75" x14ac:dyDescent="0.25">
      <c r="A158" s="50"/>
      <c r="B158" s="65">
        <v>70</v>
      </c>
      <c r="C158" s="32" t="s">
        <v>44</v>
      </c>
      <c r="D158" s="32" t="s">
        <v>191</v>
      </c>
      <c r="E158" s="33" t="s">
        <v>128</v>
      </c>
      <c r="F158" s="41">
        <v>65.254237288135599</v>
      </c>
      <c r="G158" s="35">
        <v>13</v>
      </c>
      <c r="H158" s="67">
        <f t="shared" si="76"/>
        <v>848.30508474576277</v>
      </c>
      <c r="I158" s="12"/>
      <c r="J158" s="51">
        <f t="shared" si="74"/>
        <v>70</v>
      </c>
      <c r="K158" s="14" t="str">
        <f t="shared" si="75"/>
        <v>Саморез по дереву ДФ</v>
      </c>
      <c r="L158" s="32" t="s">
        <v>191</v>
      </c>
      <c r="M158" s="15"/>
      <c r="N158" s="28" t="str">
        <f t="shared" si="77"/>
        <v>упак</v>
      </c>
      <c r="O158" s="16">
        <f t="shared" si="78"/>
        <v>65.254237288135599</v>
      </c>
      <c r="P158" s="13"/>
      <c r="Q158" s="17">
        <f t="shared" si="79"/>
        <v>13</v>
      </c>
      <c r="R158" s="18">
        <f t="shared" si="80"/>
        <v>0</v>
      </c>
      <c r="S158" s="12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s="49" customFormat="1" ht="12.75" x14ac:dyDescent="0.25">
      <c r="A159" s="50"/>
      <c r="B159" s="65">
        <v>71</v>
      </c>
      <c r="C159" s="32" t="s">
        <v>44</v>
      </c>
      <c r="D159" s="32" t="s">
        <v>192</v>
      </c>
      <c r="E159" s="33" t="s">
        <v>128</v>
      </c>
      <c r="F159" s="41">
        <v>279.66101694915255</v>
      </c>
      <c r="G159" s="35">
        <v>1</v>
      </c>
      <c r="H159" s="67">
        <f t="shared" si="76"/>
        <v>279.66101694915255</v>
      </c>
      <c r="I159" s="12"/>
      <c r="J159" s="51">
        <f t="shared" si="74"/>
        <v>71</v>
      </c>
      <c r="K159" s="14" t="str">
        <f t="shared" si="75"/>
        <v>Саморез по дереву ДФ</v>
      </c>
      <c r="L159" s="32" t="s">
        <v>192</v>
      </c>
      <c r="M159" s="15"/>
      <c r="N159" s="28" t="str">
        <f t="shared" si="77"/>
        <v>упак</v>
      </c>
      <c r="O159" s="16">
        <f t="shared" si="78"/>
        <v>279.66101694915255</v>
      </c>
      <c r="P159" s="13"/>
      <c r="Q159" s="17">
        <f t="shared" si="79"/>
        <v>1</v>
      </c>
      <c r="R159" s="18">
        <f t="shared" si="80"/>
        <v>0</v>
      </c>
      <c r="S159" s="12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s="49" customFormat="1" ht="12.75" x14ac:dyDescent="0.25">
      <c r="A160" s="50"/>
      <c r="B160" s="65">
        <v>72</v>
      </c>
      <c r="C160" s="32" t="s">
        <v>193</v>
      </c>
      <c r="D160" s="32" t="s">
        <v>194</v>
      </c>
      <c r="E160" s="33" t="s">
        <v>195</v>
      </c>
      <c r="F160" s="41">
        <v>3262.71186440678</v>
      </c>
      <c r="G160" s="35">
        <v>4</v>
      </c>
      <c r="H160" s="67">
        <f t="shared" si="76"/>
        <v>13050.84745762712</v>
      </c>
      <c r="I160" s="12"/>
      <c r="J160" s="51">
        <f t="shared" si="74"/>
        <v>72</v>
      </c>
      <c r="K160" s="14" t="str">
        <f t="shared" si="75"/>
        <v>Сетка "Рабица"</v>
      </c>
      <c r="L160" s="32" t="s">
        <v>194</v>
      </c>
      <c r="M160" s="15"/>
      <c r="N160" s="28" t="str">
        <f t="shared" si="77"/>
        <v>рул</v>
      </c>
      <c r="O160" s="16">
        <f t="shared" si="78"/>
        <v>3262.71186440678</v>
      </c>
      <c r="P160" s="13"/>
      <c r="Q160" s="17">
        <f t="shared" si="79"/>
        <v>4</v>
      </c>
      <c r="R160" s="18">
        <f t="shared" si="80"/>
        <v>0</v>
      </c>
      <c r="S160" s="12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s="49" customFormat="1" ht="25.5" x14ac:dyDescent="0.25">
      <c r="A161" s="50"/>
      <c r="B161" s="65">
        <v>73</v>
      </c>
      <c r="C161" s="32" t="s">
        <v>45</v>
      </c>
      <c r="D161" s="32" t="s">
        <v>196</v>
      </c>
      <c r="E161" s="33" t="s">
        <v>129</v>
      </c>
      <c r="F161" s="41">
        <v>466.10169491525426</v>
      </c>
      <c r="G161" s="35">
        <v>100</v>
      </c>
      <c r="H161" s="67">
        <f t="shared" si="76"/>
        <v>46610.169491525427</v>
      </c>
      <c r="I161" s="12"/>
      <c r="J161" s="51">
        <f t="shared" si="74"/>
        <v>73</v>
      </c>
      <c r="K161" s="14" t="str">
        <f t="shared" si="75"/>
        <v>Сетка каркасная (арматурная)</v>
      </c>
      <c r="L161" s="32" t="s">
        <v>196</v>
      </c>
      <c r="M161" s="15"/>
      <c r="N161" s="28" t="str">
        <f t="shared" si="77"/>
        <v>м2</v>
      </c>
      <c r="O161" s="16">
        <f t="shared" si="78"/>
        <v>466.10169491525426</v>
      </c>
      <c r="P161" s="13"/>
      <c r="Q161" s="17">
        <f t="shared" si="79"/>
        <v>100</v>
      </c>
      <c r="R161" s="18">
        <f t="shared" si="80"/>
        <v>0</v>
      </c>
      <c r="S161" s="12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s="49" customFormat="1" ht="25.5" x14ac:dyDescent="0.25">
      <c r="A162" s="50"/>
      <c r="B162" s="65">
        <v>74</v>
      </c>
      <c r="C162" s="32" t="s">
        <v>45</v>
      </c>
      <c r="D162" s="32" t="s">
        <v>113</v>
      </c>
      <c r="E162" s="33" t="s">
        <v>129</v>
      </c>
      <c r="F162" s="41">
        <v>473.48305084745766</v>
      </c>
      <c r="G162" s="35">
        <v>120</v>
      </c>
      <c r="H162" s="67">
        <f t="shared" si="76"/>
        <v>56817.966101694918</v>
      </c>
      <c r="I162" s="12"/>
      <c r="J162" s="51">
        <f t="shared" si="74"/>
        <v>74</v>
      </c>
      <c r="K162" s="14" t="str">
        <f t="shared" si="75"/>
        <v>Сетка каркасная (арматурная)</v>
      </c>
      <c r="L162" s="32" t="s">
        <v>113</v>
      </c>
      <c r="M162" s="15"/>
      <c r="N162" s="28" t="str">
        <f t="shared" si="77"/>
        <v>м2</v>
      </c>
      <c r="O162" s="16">
        <f t="shared" si="78"/>
        <v>473.48305084745766</v>
      </c>
      <c r="P162" s="13"/>
      <c r="Q162" s="17">
        <f t="shared" si="79"/>
        <v>120</v>
      </c>
      <c r="R162" s="18">
        <f t="shared" si="80"/>
        <v>0</v>
      </c>
      <c r="S162" s="12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s="49" customFormat="1" ht="12.75" x14ac:dyDescent="0.25">
      <c r="A163" s="50"/>
      <c r="B163" s="65">
        <v>75</v>
      </c>
      <c r="C163" s="32" t="s">
        <v>46</v>
      </c>
      <c r="D163" s="32" t="s">
        <v>197</v>
      </c>
      <c r="E163" s="33" t="s">
        <v>129</v>
      </c>
      <c r="F163" s="41">
        <v>60.593220338983052</v>
      </c>
      <c r="G163" s="35">
        <v>40</v>
      </c>
      <c r="H163" s="67">
        <f t="shared" si="76"/>
        <v>2423.7288135593221</v>
      </c>
      <c r="I163" s="12"/>
      <c r="J163" s="51">
        <f t="shared" si="74"/>
        <v>75</v>
      </c>
      <c r="K163" s="14" t="str">
        <f t="shared" si="75"/>
        <v>Сетка стальная "Рабица"</v>
      </c>
      <c r="L163" s="32" t="s">
        <v>197</v>
      </c>
      <c r="M163" s="15"/>
      <c r="N163" s="28" t="str">
        <f t="shared" si="77"/>
        <v>м2</v>
      </c>
      <c r="O163" s="16">
        <f t="shared" si="78"/>
        <v>60.593220338983052</v>
      </c>
      <c r="P163" s="13"/>
      <c r="Q163" s="17">
        <f t="shared" si="79"/>
        <v>40</v>
      </c>
      <c r="R163" s="18">
        <f t="shared" si="80"/>
        <v>0</v>
      </c>
      <c r="S163" s="12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s="49" customFormat="1" ht="12.75" x14ac:dyDescent="0.25">
      <c r="A164" s="50"/>
      <c r="B164" s="65">
        <v>76</v>
      </c>
      <c r="C164" s="32" t="s">
        <v>198</v>
      </c>
      <c r="D164" s="32" t="s">
        <v>199</v>
      </c>
      <c r="E164" s="33" t="s">
        <v>125</v>
      </c>
      <c r="F164" s="41">
        <v>180.22598870056495</v>
      </c>
      <c r="G164" s="35">
        <v>3</v>
      </c>
      <c r="H164" s="67">
        <f>F164*G164</f>
        <v>540.67796610169489</v>
      </c>
      <c r="I164" s="12"/>
      <c r="J164" s="51">
        <f t="shared" si="74"/>
        <v>76</v>
      </c>
      <c r="K164" s="14" t="str">
        <f t="shared" si="75"/>
        <v>Шайба</v>
      </c>
      <c r="L164" s="32" t="s">
        <v>199</v>
      </c>
      <c r="M164" s="15"/>
      <c r="N164" s="28" t="str">
        <f>E164</f>
        <v>кг</v>
      </c>
      <c r="O164" s="16">
        <f>F164</f>
        <v>180.22598870056495</v>
      </c>
      <c r="P164" s="13"/>
      <c r="Q164" s="17">
        <f>G164</f>
        <v>3</v>
      </c>
      <c r="R164" s="18">
        <f>P164*Q164</f>
        <v>0</v>
      </c>
      <c r="S164" s="12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s="49" customFormat="1" ht="12.75" x14ac:dyDescent="0.25">
      <c r="A165" s="50"/>
      <c r="B165" s="65">
        <v>77</v>
      </c>
      <c r="C165" s="32" t="s">
        <v>47</v>
      </c>
      <c r="D165" s="32" t="s">
        <v>200</v>
      </c>
      <c r="E165" s="33" t="s">
        <v>125</v>
      </c>
      <c r="F165" s="41">
        <v>114.10169491525423</v>
      </c>
      <c r="G165" s="35">
        <v>0.5</v>
      </c>
      <c r="H165" s="67">
        <f t="shared" ref="H165:H180" si="81">F165*G165</f>
        <v>57.050847457627114</v>
      </c>
      <c r="I165" s="12"/>
      <c r="J165" s="51">
        <f t="shared" si="74"/>
        <v>77</v>
      </c>
      <c r="K165" s="14" t="str">
        <f t="shared" si="75"/>
        <v>Шайба гроверная</v>
      </c>
      <c r="L165" s="32" t="s">
        <v>200</v>
      </c>
      <c r="M165" s="15"/>
      <c r="N165" s="28" t="str">
        <f t="shared" ref="N165:N180" si="82">E165</f>
        <v>кг</v>
      </c>
      <c r="O165" s="16">
        <f t="shared" ref="O165:O180" si="83">F165</f>
        <v>114.10169491525423</v>
      </c>
      <c r="P165" s="13"/>
      <c r="Q165" s="17">
        <f t="shared" ref="Q165:Q180" si="84">G165</f>
        <v>0.5</v>
      </c>
      <c r="R165" s="18">
        <f t="shared" ref="R165:R180" si="85">P165*Q165</f>
        <v>0</v>
      </c>
      <c r="S165" s="12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s="49" customFormat="1" ht="12.75" x14ac:dyDescent="0.25">
      <c r="A166" s="50"/>
      <c r="B166" s="65">
        <v>78</v>
      </c>
      <c r="C166" s="32" t="s">
        <v>47</v>
      </c>
      <c r="D166" s="32" t="s">
        <v>201</v>
      </c>
      <c r="E166" s="33" t="s">
        <v>125</v>
      </c>
      <c r="F166" s="41">
        <v>140.94915254237287</v>
      </c>
      <c r="G166" s="35">
        <v>2</v>
      </c>
      <c r="H166" s="67">
        <f t="shared" si="81"/>
        <v>281.89830508474574</v>
      </c>
      <c r="I166" s="12"/>
      <c r="J166" s="51">
        <f t="shared" si="74"/>
        <v>78</v>
      </c>
      <c r="K166" s="14" t="str">
        <f t="shared" si="75"/>
        <v>Шайба гроверная</v>
      </c>
      <c r="L166" s="32" t="s">
        <v>201</v>
      </c>
      <c r="M166" s="15"/>
      <c r="N166" s="28" t="str">
        <f t="shared" si="82"/>
        <v>кг</v>
      </c>
      <c r="O166" s="16">
        <f t="shared" si="83"/>
        <v>140.94915254237287</v>
      </c>
      <c r="P166" s="13"/>
      <c r="Q166" s="17">
        <f t="shared" si="84"/>
        <v>2</v>
      </c>
      <c r="R166" s="18">
        <f t="shared" si="85"/>
        <v>0</v>
      </c>
      <c r="S166" s="12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s="49" customFormat="1" ht="12.75" x14ac:dyDescent="0.25">
      <c r="A167" s="50"/>
      <c r="B167" s="65">
        <v>79</v>
      </c>
      <c r="C167" s="32" t="s">
        <v>202</v>
      </c>
      <c r="D167" s="32" t="s">
        <v>203</v>
      </c>
      <c r="E167" s="33" t="s">
        <v>126</v>
      </c>
      <c r="F167" s="41">
        <v>53.491525423728817</v>
      </c>
      <c r="G167" s="35">
        <v>4</v>
      </c>
      <c r="H167" s="67">
        <f t="shared" si="81"/>
        <v>213.96610169491527</v>
      </c>
      <c r="I167" s="12"/>
      <c r="J167" s="51">
        <f t="shared" si="74"/>
        <v>79</v>
      </c>
      <c r="K167" s="14" t="str">
        <f t="shared" si="75"/>
        <v>Шайба квадратная</v>
      </c>
      <c r="L167" s="32" t="s">
        <v>203</v>
      </c>
      <c r="M167" s="15"/>
      <c r="N167" s="28" t="str">
        <f t="shared" si="82"/>
        <v>шт</v>
      </c>
      <c r="O167" s="16">
        <f t="shared" si="83"/>
        <v>53.491525423728817</v>
      </c>
      <c r="P167" s="13"/>
      <c r="Q167" s="17">
        <f t="shared" si="84"/>
        <v>4</v>
      </c>
      <c r="R167" s="18">
        <f t="shared" si="85"/>
        <v>0</v>
      </c>
      <c r="S167" s="12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s="49" customFormat="1" ht="12.75" x14ac:dyDescent="0.25">
      <c r="A168" s="50"/>
      <c r="B168" s="65">
        <v>80</v>
      </c>
      <c r="C168" s="32" t="s">
        <v>48</v>
      </c>
      <c r="D168" s="32" t="s">
        <v>116</v>
      </c>
      <c r="E168" s="33" t="s">
        <v>125</v>
      </c>
      <c r="F168" s="41">
        <v>208.81355932203394</v>
      </c>
      <c r="G168" s="35">
        <v>1.5</v>
      </c>
      <c r="H168" s="67">
        <f t="shared" si="81"/>
        <v>313.22033898305091</v>
      </c>
      <c r="I168" s="12"/>
      <c r="J168" s="51">
        <f t="shared" si="74"/>
        <v>80</v>
      </c>
      <c r="K168" s="14" t="str">
        <f t="shared" si="75"/>
        <v>Шайба оцинкованная</v>
      </c>
      <c r="L168" s="32" t="s">
        <v>116</v>
      </c>
      <c r="M168" s="15"/>
      <c r="N168" s="28" t="str">
        <f t="shared" si="82"/>
        <v>кг</v>
      </c>
      <c r="O168" s="16">
        <f t="shared" si="83"/>
        <v>208.81355932203394</v>
      </c>
      <c r="P168" s="13"/>
      <c r="Q168" s="17">
        <f t="shared" si="84"/>
        <v>1.5</v>
      </c>
      <c r="R168" s="18">
        <f t="shared" si="85"/>
        <v>0</v>
      </c>
      <c r="S168" s="12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s="49" customFormat="1" ht="12.75" x14ac:dyDescent="0.25">
      <c r="A169" s="50"/>
      <c r="B169" s="65">
        <v>81</v>
      </c>
      <c r="C169" s="32" t="s">
        <v>48</v>
      </c>
      <c r="D169" s="32" t="s">
        <v>117</v>
      </c>
      <c r="E169" s="33" t="s">
        <v>125</v>
      </c>
      <c r="F169" s="41">
        <v>130.04237288135593</v>
      </c>
      <c r="G169" s="35">
        <v>1</v>
      </c>
      <c r="H169" s="67">
        <f t="shared" si="81"/>
        <v>130.04237288135593</v>
      </c>
      <c r="I169" s="12"/>
      <c r="J169" s="51">
        <f t="shared" si="74"/>
        <v>81</v>
      </c>
      <c r="K169" s="14" t="str">
        <f t="shared" si="75"/>
        <v>Шайба оцинкованная</v>
      </c>
      <c r="L169" s="32" t="s">
        <v>117</v>
      </c>
      <c r="M169" s="15"/>
      <c r="N169" s="28" t="str">
        <f t="shared" si="82"/>
        <v>кг</v>
      </c>
      <c r="O169" s="16">
        <f t="shared" si="83"/>
        <v>130.04237288135593</v>
      </c>
      <c r="P169" s="13"/>
      <c r="Q169" s="17">
        <f t="shared" si="84"/>
        <v>1</v>
      </c>
      <c r="R169" s="18">
        <f t="shared" si="85"/>
        <v>0</v>
      </c>
      <c r="S169" s="12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s="49" customFormat="1" ht="12.75" x14ac:dyDescent="0.25">
      <c r="A170" s="50"/>
      <c r="B170" s="65">
        <v>82</v>
      </c>
      <c r="C170" s="32" t="s">
        <v>48</v>
      </c>
      <c r="D170" s="32" t="s">
        <v>204</v>
      </c>
      <c r="E170" s="33" t="s">
        <v>125</v>
      </c>
      <c r="F170" s="41">
        <v>165.93220338983053</v>
      </c>
      <c r="G170" s="35">
        <v>1</v>
      </c>
      <c r="H170" s="67">
        <f t="shared" si="81"/>
        <v>165.93220338983053</v>
      </c>
      <c r="I170" s="12"/>
      <c r="J170" s="51">
        <f t="shared" si="74"/>
        <v>82</v>
      </c>
      <c r="K170" s="14" t="str">
        <f t="shared" si="75"/>
        <v>Шайба оцинкованная</v>
      </c>
      <c r="L170" s="32" t="s">
        <v>204</v>
      </c>
      <c r="M170" s="15"/>
      <c r="N170" s="28" t="str">
        <f t="shared" si="82"/>
        <v>кг</v>
      </c>
      <c r="O170" s="16">
        <f t="shared" si="83"/>
        <v>165.93220338983053</v>
      </c>
      <c r="P170" s="13"/>
      <c r="Q170" s="17">
        <f t="shared" si="84"/>
        <v>1</v>
      </c>
      <c r="R170" s="18">
        <f t="shared" si="85"/>
        <v>0</v>
      </c>
      <c r="S170" s="12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s="49" customFormat="1" ht="12.75" x14ac:dyDescent="0.25">
      <c r="A171" s="50"/>
      <c r="B171" s="65">
        <v>83</v>
      </c>
      <c r="C171" s="32" t="s">
        <v>49</v>
      </c>
      <c r="D171" s="32" t="s">
        <v>205</v>
      </c>
      <c r="E171" s="33" t="s">
        <v>125</v>
      </c>
      <c r="F171" s="41">
        <v>186.4406779661017</v>
      </c>
      <c r="G171" s="35">
        <v>1</v>
      </c>
      <c r="H171" s="67">
        <f t="shared" si="81"/>
        <v>186.4406779661017</v>
      </c>
      <c r="I171" s="12"/>
      <c r="J171" s="51">
        <f t="shared" si="74"/>
        <v>83</v>
      </c>
      <c r="K171" s="14" t="str">
        <f t="shared" si="75"/>
        <v>Шайба плоская</v>
      </c>
      <c r="L171" s="32" t="s">
        <v>205</v>
      </c>
      <c r="M171" s="15"/>
      <c r="N171" s="28" t="str">
        <f t="shared" si="82"/>
        <v>кг</v>
      </c>
      <c r="O171" s="16">
        <f t="shared" si="83"/>
        <v>186.4406779661017</v>
      </c>
      <c r="P171" s="13"/>
      <c r="Q171" s="17">
        <f t="shared" si="84"/>
        <v>1</v>
      </c>
      <c r="R171" s="18">
        <f t="shared" si="85"/>
        <v>0</v>
      </c>
      <c r="S171" s="12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s="49" customFormat="1" ht="12.75" x14ac:dyDescent="0.25">
      <c r="A172" s="50"/>
      <c r="B172" s="65">
        <v>84</v>
      </c>
      <c r="C172" s="32" t="s">
        <v>49</v>
      </c>
      <c r="D172" s="32" t="s">
        <v>120</v>
      </c>
      <c r="E172" s="33" t="s">
        <v>125</v>
      </c>
      <c r="F172" s="41">
        <v>205.36141575274181</v>
      </c>
      <c r="G172" s="35">
        <v>17</v>
      </c>
      <c r="H172" s="67">
        <f t="shared" si="81"/>
        <v>3491.1440677966107</v>
      </c>
      <c r="I172" s="12"/>
      <c r="J172" s="51">
        <f t="shared" si="74"/>
        <v>84</v>
      </c>
      <c r="K172" s="14" t="str">
        <f t="shared" si="75"/>
        <v>Шайба плоская</v>
      </c>
      <c r="L172" s="32" t="s">
        <v>120</v>
      </c>
      <c r="M172" s="15"/>
      <c r="N172" s="28" t="str">
        <f t="shared" si="82"/>
        <v>кг</v>
      </c>
      <c r="O172" s="16">
        <f t="shared" si="83"/>
        <v>205.36141575274181</v>
      </c>
      <c r="P172" s="13"/>
      <c r="Q172" s="17">
        <f t="shared" si="84"/>
        <v>17</v>
      </c>
      <c r="R172" s="18">
        <f t="shared" si="85"/>
        <v>0</v>
      </c>
      <c r="S172" s="12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s="49" customFormat="1" ht="12.75" x14ac:dyDescent="0.25">
      <c r="A173" s="50"/>
      <c r="B173" s="65">
        <v>85</v>
      </c>
      <c r="C173" s="32" t="s">
        <v>49</v>
      </c>
      <c r="D173" s="32" t="s">
        <v>121</v>
      </c>
      <c r="E173" s="33" t="s">
        <v>125</v>
      </c>
      <c r="F173" s="41">
        <v>167.79661016949154</v>
      </c>
      <c r="G173" s="35">
        <v>8</v>
      </c>
      <c r="H173" s="66">
        <f t="shared" si="81"/>
        <v>1342.3728813559323</v>
      </c>
      <c r="I173" s="12"/>
      <c r="J173" s="51">
        <f t="shared" si="74"/>
        <v>85</v>
      </c>
      <c r="K173" s="14" t="str">
        <f t="shared" si="75"/>
        <v>Шайба плоская</v>
      </c>
      <c r="L173" s="32" t="s">
        <v>121</v>
      </c>
      <c r="M173" s="15"/>
      <c r="N173" s="28" t="str">
        <f t="shared" si="82"/>
        <v>кг</v>
      </c>
      <c r="O173" s="16">
        <f t="shared" si="83"/>
        <v>167.79661016949154</v>
      </c>
      <c r="P173" s="13"/>
      <c r="Q173" s="17">
        <f t="shared" si="84"/>
        <v>8</v>
      </c>
      <c r="R173" s="18">
        <f t="shared" si="85"/>
        <v>0</v>
      </c>
      <c r="S173" s="12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s="49" customFormat="1" ht="25.5" x14ac:dyDescent="0.25">
      <c r="A174" s="50"/>
      <c r="B174" s="65">
        <v>86</v>
      </c>
      <c r="C174" s="32" t="s">
        <v>206</v>
      </c>
      <c r="D174" s="32" t="s">
        <v>207</v>
      </c>
      <c r="E174" s="33" t="s">
        <v>125</v>
      </c>
      <c r="F174" s="41">
        <v>167.75423728813558</v>
      </c>
      <c r="G174" s="35">
        <v>1</v>
      </c>
      <c r="H174" s="67">
        <f t="shared" si="81"/>
        <v>167.75423728813558</v>
      </c>
      <c r="I174" s="12"/>
      <c r="J174" s="51">
        <f t="shared" si="74"/>
        <v>86</v>
      </c>
      <c r="K174" s="14" t="str">
        <f t="shared" si="75"/>
        <v>Шайба плоская оцинкованная</v>
      </c>
      <c r="L174" s="32" t="s">
        <v>207</v>
      </c>
      <c r="M174" s="15"/>
      <c r="N174" s="28" t="str">
        <f t="shared" si="82"/>
        <v>кг</v>
      </c>
      <c r="O174" s="16">
        <f t="shared" si="83"/>
        <v>167.75423728813558</v>
      </c>
      <c r="P174" s="13"/>
      <c r="Q174" s="17">
        <f t="shared" si="84"/>
        <v>1</v>
      </c>
      <c r="R174" s="18">
        <f t="shared" si="85"/>
        <v>0</v>
      </c>
      <c r="S174" s="12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s="49" customFormat="1" ht="12.75" x14ac:dyDescent="0.25">
      <c r="A175" s="50"/>
      <c r="B175" s="65">
        <v>87</v>
      </c>
      <c r="C175" s="32" t="s">
        <v>208</v>
      </c>
      <c r="D175" s="32" t="s">
        <v>209</v>
      </c>
      <c r="E175" s="33" t="s">
        <v>125</v>
      </c>
      <c r="F175" s="41">
        <v>189.20338983050851</v>
      </c>
      <c r="G175" s="35">
        <v>17.5</v>
      </c>
      <c r="H175" s="67">
        <f t="shared" si="81"/>
        <v>3311.0593220338988</v>
      </c>
      <c r="I175" s="12"/>
      <c r="J175" s="51">
        <f t="shared" si="74"/>
        <v>87</v>
      </c>
      <c r="K175" s="14" t="str">
        <f t="shared" si="75"/>
        <v>Шайба пружинная</v>
      </c>
      <c r="L175" s="32" t="s">
        <v>209</v>
      </c>
      <c r="M175" s="15"/>
      <c r="N175" s="28" t="str">
        <f t="shared" si="82"/>
        <v>кг</v>
      </c>
      <c r="O175" s="16">
        <f t="shared" si="83"/>
        <v>189.20338983050851</v>
      </c>
      <c r="P175" s="13"/>
      <c r="Q175" s="17">
        <f t="shared" si="84"/>
        <v>17.5</v>
      </c>
      <c r="R175" s="18">
        <f t="shared" si="85"/>
        <v>0</v>
      </c>
      <c r="S175" s="12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s="49" customFormat="1" ht="12.75" x14ac:dyDescent="0.25">
      <c r="A176" s="50"/>
      <c r="B176" s="65">
        <v>88</v>
      </c>
      <c r="C176" s="32" t="s">
        <v>210</v>
      </c>
      <c r="D176" s="32" t="s">
        <v>211</v>
      </c>
      <c r="E176" s="33" t="s">
        <v>125</v>
      </c>
      <c r="F176" s="41">
        <v>234.65254237288136</v>
      </c>
      <c r="G176" s="35">
        <v>1</v>
      </c>
      <c r="H176" s="67">
        <f t="shared" si="81"/>
        <v>234.65254237288136</v>
      </c>
      <c r="I176" s="12"/>
      <c r="J176" s="51">
        <f t="shared" si="74"/>
        <v>88</v>
      </c>
      <c r="K176" s="14" t="str">
        <f t="shared" si="75"/>
        <v>Шуруп</v>
      </c>
      <c r="L176" s="32" t="s">
        <v>211</v>
      </c>
      <c r="M176" s="15"/>
      <c r="N176" s="28" t="str">
        <f t="shared" si="82"/>
        <v>кг</v>
      </c>
      <c r="O176" s="16">
        <f t="shared" si="83"/>
        <v>234.65254237288136</v>
      </c>
      <c r="P176" s="13"/>
      <c r="Q176" s="17">
        <f t="shared" si="84"/>
        <v>1</v>
      </c>
      <c r="R176" s="18">
        <f t="shared" si="85"/>
        <v>0</v>
      </c>
      <c r="S176" s="12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s="49" customFormat="1" ht="12.75" x14ac:dyDescent="0.25">
      <c r="A177" s="50"/>
      <c r="B177" s="65">
        <v>89</v>
      </c>
      <c r="C177" s="32" t="s">
        <v>212</v>
      </c>
      <c r="D177" s="32" t="s">
        <v>213</v>
      </c>
      <c r="E177" s="33" t="s">
        <v>126</v>
      </c>
      <c r="F177" s="41">
        <v>0.65254237288135608</v>
      </c>
      <c r="G177" s="35">
        <v>190</v>
      </c>
      <c r="H177" s="67">
        <f t="shared" si="81"/>
        <v>123.98305084745766</v>
      </c>
      <c r="I177" s="12"/>
      <c r="J177" s="51">
        <f t="shared" si="74"/>
        <v>89</v>
      </c>
      <c r="K177" s="14" t="str">
        <f t="shared" si="75"/>
        <v>Шуруп ГКЛ/ дерево</v>
      </c>
      <c r="L177" s="32" t="s">
        <v>213</v>
      </c>
      <c r="M177" s="15"/>
      <c r="N177" s="28" t="str">
        <f t="shared" si="82"/>
        <v>шт</v>
      </c>
      <c r="O177" s="16">
        <f t="shared" si="83"/>
        <v>0.65254237288135608</v>
      </c>
      <c r="P177" s="13"/>
      <c r="Q177" s="17">
        <f t="shared" si="84"/>
        <v>190</v>
      </c>
      <c r="R177" s="18">
        <f t="shared" si="85"/>
        <v>0</v>
      </c>
      <c r="S177" s="12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s="49" customFormat="1" ht="12.75" x14ac:dyDescent="0.25">
      <c r="A178" s="50"/>
      <c r="B178" s="65">
        <v>90</v>
      </c>
      <c r="C178" s="32" t="s">
        <v>212</v>
      </c>
      <c r="D178" s="32" t="s">
        <v>214</v>
      </c>
      <c r="E178" s="33" t="s">
        <v>126</v>
      </c>
      <c r="F178" s="41">
        <v>1.3983050847457628</v>
      </c>
      <c r="G178" s="35">
        <v>60</v>
      </c>
      <c r="H178" s="67">
        <f t="shared" si="81"/>
        <v>83.898305084745772</v>
      </c>
      <c r="I178" s="12"/>
      <c r="J178" s="51">
        <f t="shared" si="74"/>
        <v>90</v>
      </c>
      <c r="K178" s="14" t="str">
        <f t="shared" si="75"/>
        <v>Шуруп ГКЛ/ дерево</v>
      </c>
      <c r="L178" s="32" t="s">
        <v>214</v>
      </c>
      <c r="M178" s="15"/>
      <c r="N178" s="28" t="str">
        <f t="shared" si="82"/>
        <v>шт</v>
      </c>
      <c r="O178" s="16">
        <f t="shared" si="83"/>
        <v>1.3983050847457628</v>
      </c>
      <c r="P178" s="13"/>
      <c r="Q178" s="17">
        <f t="shared" si="84"/>
        <v>60</v>
      </c>
      <c r="R178" s="18">
        <f t="shared" si="85"/>
        <v>0</v>
      </c>
      <c r="S178" s="12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s="49" customFormat="1" ht="12.75" x14ac:dyDescent="0.25">
      <c r="A179" s="50"/>
      <c r="B179" s="65">
        <v>91</v>
      </c>
      <c r="C179" s="32" t="s">
        <v>215</v>
      </c>
      <c r="D179" s="32" t="s">
        <v>216</v>
      </c>
      <c r="E179" s="33" t="s">
        <v>128</v>
      </c>
      <c r="F179" s="41">
        <v>37.288135593220339</v>
      </c>
      <c r="G179" s="35">
        <v>30</v>
      </c>
      <c r="H179" s="67">
        <f t="shared" si="81"/>
        <v>1118.6440677966102</v>
      </c>
      <c r="I179" s="12"/>
      <c r="J179" s="51">
        <f t="shared" si="74"/>
        <v>91</v>
      </c>
      <c r="K179" s="14" t="str">
        <f t="shared" si="75"/>
        <v>Шуруп по металлу SD SC</v>
      </c>
      <c r="L179" s="32" t="s">
        <v>216</v>
      </c>
      <c r="M179" s="15"/>
      <c r="N179" s="28" t="str">
        <f t="shared" si="82"/>
        <v>упак</v>
      </c>
      <c r="O179" s="16">
        <f t="shared" si="83"/>
        <v>37.288135593220339</v>
      </c>
      <c r="P179" s="13"/>
      <c r="Q179" s="17">
        <f t="shared" si="84"/>
        <v>30</v>
      </c>
      <c r="R179" s="18">
        <f t="shared" si="85"/>
        <v>0</v>
      </c>
      <c r="S179" s="12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s="49" customFormat="1" ht="38.25" x14ac:dyDescent="0.25">
      <c r="A180" s="50"/>
      <c r="B180" s="65">
        <v>92</v>
      </c>
      <c r="C180" s="36" t="s">
        <v>217</v>
      </c>
      <c r="D180" s="36" t="s">
        <v>218</v>
      </c>
      <c r="E180" s="37" t="s">
        <v>128</v>
      </c>
      <c r="F180" s="42">
        <v>344.68644067796612</v>
      </c>
      <c r="G180" s="80">
        <v>5</v>
      </c>
      <c r="H180" s="68">
        <f t="shared" si="81"/>
        <v>1723.4322033898306</v>
      </c>
      <c r="I180" s="12"/>
      <c r="J180" s="51">
        <f t="shared" si="74"/>
        <v>92</v>
      </c>
      <c r="K180" s="14" t="str">
        <f t="shared" si="75"/>
        <v>Шуруп по металлу с полукр. гол. фосфатированный с буром</v>
      </c>
      <c r="L180" s="32" t="s">
        <v>218</v>
      </c>
      <c r="M180" s="15"/>
      <c r="N180" s="28" t="str">
        <f t="shared" si="82"/>
        <v>упак</v>
      </c>
      <c r="O180" s="16">
        <f t="shared" si="83"/>
        <v>344.68644067796612</v>
      </c>
      <c r="P180" s="13"/>
      <c r="Q180" s="17">
        <f t="shared" si="84"/>
        <v>5</v>
      </c>
      <c r="R180" s="18">
        <f t="shared" si="85"/>
        <v>0</v>
      </c>
      <c r="S180" s="12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s="54" customFormat="1" ht="12.75" x14ac:dyDescent="0.25">
      <c r="A181" s="52"/>
      <c r="B181" s="63"/>
      <c r="C181" s="43" t="s">
        <v>130</v>
      </c>
      <c r="D181" s="43"/>
      <c r="E181" s="44"/>
      <c r="F181" s="45"/>
      <c r="G181" s="82"/>
      <c r="H181" s="69">
        <f>SUM(H89:H180)</f>
        <v>406484.98305084743</v>
      </c>
      <c r="I181" s="21"/>
      <c r="J181" s="53"/>
      <c r="K181" s="22" t="str">
        <f t="shared" si="75"/>
        <v>ИТОГО:</v>
      </c>
      <c r="L181" s="40"/>
      <c r="M181" s="23"/>
      <c r="N181" s="29"/>
      <c r="O181" s="24"/>
      <c r="P181" s="25"/>
      <c r="Q181" s="26"/>
      <c r="R181" s="27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</row>
    <row r="182" spans="1:28" s="54" customFormat="1" ht="39" customHeight="1" x14ac:dyDescent="0.25">
      <c r="A182" s="52"/>
      <c r="B182" s="109" t="s">
        <v>288</v>
      </c>
      <c r="C182" s="110"/>
      <c r="D182" s="110"/>
      <c r="E182" s="110"/>
      <c r="F182" s="110"/>
      <c r="G182" s="110"/>
      <c r="H182" s="111"/>
      <c r="I182" s="21"/>
      <c r="J182" s="112" t="s">
        <v>289</v>
      </c>
      <c r="K182" s="113"/>
      <c r="L182" s="113"/>
      <c r="M182" s="113"/>
      <c r="N182" s="113"/>
      <c r="O182" s="113"/>
      <c r="P182" s="113"/>
      <c r="Q182" s="113"/>
      <c r="R182" s="114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</row>
    <row r="183" spans="1:28" s="49" customFormat="1" ht="12.75" x14ac:dyDescent="0.25">
      <c r="A183" s="50"/>
      <c r="B183" s="65">
        <v>1</v>
      </c>
      <c r="C183" s="32" t="s">
        <v>20</v>
      </c>
      <c r="D183" s="32" t="s">
        <v>219</v>
      </c>
      <c r="E183" s="33" t="s">
        <v>126</v>
      </c>
      <c r="F183" s="30">
        <v>27.966101694915256</v>
      </c>
      <c r="G183" s="83">
        <v>20</v>
      </c>
      <c r="H183" s="66">
        <f>F183*G183</f>
        <v>559.32203389830511</v>
      </c>
      <c r="I183" s="12"/>
      <c r="J183" s="51">
        <f t="shared" si="74"/>
        <v>1</v>
      </c>
      <c r="K183" s="14" t="str">
        <f t="shared" si="75"/>
        <v>Болт анкерный</v>
      </c>
      <c r="L183" s="32" t="s">
        <v>219</v>
      </c>
      <c r="M183" s="15"/>
      <c r="N183" s="28" t="str">
        <f>E183</f>
        <v>шт</v>
      </c>
      <c r="O183" s="16">
        <f>F183</f>
        <v>27.966101694915256</v>
      </c>
      <c r="P183" s="13"/>
      <c r="Q183" s="17">
        <f>G183</f>
        <v>20</v>
      </c>
      <c r="R183" s="18">
        <f>P183*Q183</f>
        <v>0</v>
      </c>
      <c r="S183" s="12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s="49" customFormat="1" ht="12.75" x14ac:dyDescent="0.25">
      <c r="A184" s="50"/>
      <c r="B184" s="65">
        <v>2</v>
      </c>
      <c r="C184" s="32" t="s">
        <v>22</v>
      </c>
      <c r="D184" s="32" t="s">
        <v>220</v>
      </c>
      <c r="E184" s="33" t="s">
        <v>126</v>
      </c>
      <c r="F184" s="13">
        <v>55.932203389830505</v>
      </c>
      <c r="G184" s="84">
        <v>98</v>
      </c>
      <c r="H184" s="67">
        <f t="shared" ref="H184:H190" si="86">F184*G184</f>
        <v>5481.3559322033898</v>
      </c>
      <c r="I184" s="12"/>
      <c r="J184" s="51">
        <f t="shared" si="74"/>
        <v>2</v>
      </c>
      <c r="K184" s="14" t="str">
        <f t="shared" si="75"/>
        <v>Болт анкерный с гайкой</v>
      </c>
      <c r="L184" s="32" t="s">
        <v>220</v>
      </c>
      <c r="M184" s="15"/>
      <c r="N184" s="28" t="str">
        <f t="shared" ref="N184:N190" si="87">E184</f>
        <v>шт</v>
      </c>
      <c r="O184" s="16">
        <f t="shared" ref="O184:O190" si="88">F184</f>
        <v>55.932203389830505</v>
      </c>
      <c r="P184" s="13"/>
      <c r="Q184" s="17">
        <f t="shared" ref="Q184:Q190" si="89">G184</f>
        <v>98</v>
      </c>
      <c r="R184" s="18">
        <f t="shared" ref="R184:R190" si="90">P184*Q184</f>
        <v>0</v>
      </c>
      <c r="S184" s="12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s="49" customFormat="1" ht="12.75" x14ac:dyDescent="0.25">
      <c r="A185" s="50"/>
      <c r="B185" s="65">
        <v>3</v>
      </c>
      <c r="C185" s="32" t="s">
        <v>23</v>
      </c>
      <c r="D185" s="32" t="s">
        <v>136</v>
      </c>
      <c r="E185" s="33" t="s">
        <v>126</v>
      </c>
      <c r="F185" s="13">
        <v>65.254237288135599</v>
      </c>
      <c r="G185" s="84">
        <v>1</v>
      </c>
      <c r="H185" s="67">
        <f t="shared" si="86"/>
        <v>65.254237288135599</v>
      </c>
      <c r="I185" s="12"/>
      <c r="J185" s="51">
        <f t="shared" si="74"/>
        <v>3</v>
      </c>
      <c r="K185" s="14" t="str">
        <f t="shared" si="75"/>
        <v>Болт Б5</v>
      </c>
      <c r="L185" s="32" t="s">
        <v>136</v>
      </c>
      <c r="M185" s="15"/>
      <c r="N185" s="28" t="str">
        <f t="shared" si="87"/>
        <v>шт</v>
      </c>
      <c r="O185" s="16">
        <f t="shared" si="88"/>
        <v>65.254237288135599</v>
      </c>
      <c r="P185" s="13"/>
      <c r="Q185" s="17">
        <f t="shared" si="89"/>
        <v>1</v>
      </c>
      <c r="R185" s="18">
        <f t="shared" si="90"/>
        <v>0</v>
      </c>
      <c r="S185" s="12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s="49" customFormat="1" ht="12.75" x14ac:dyDescent="0.25">
      <c r="A186" s="50"/>
      <c r="B186" s="65">
        <v>4</v>
      </c>
      <c r="C186" s="32" t="s">
        <v>25</v>
      </c>
      <c r="D186" s="32" t="s">
        <v>221</v>
      </c>
      <c r="E186" s="33" t="s">
        <v>125</v>
      </c>
      <c r="F186" s="13">
        <v>149.15254237288136</v>
      </c>
      <c r="G186" s="84">
        <v>1</v>
      </c>
      <c r="H186" s="67">
        <f t="shared" si="86"/>
        <v>149.15254237288136</v>
      </c>
      <c r="I186" s="12"/>
      <c r="J186" s="51">
        <f t="shared" si="74"/>
        <v>4</v>
      </c>
      <c r="K186" s="14" t="str">
        <f t="shared" si="75"/>
        <v>Болт оцинкованный</v>
      </c>
      <c r="L186" s="32" t="s">
        <v>221</v>
      </c>
      <c r="M186" s="15"/>
      <c r="N186" s="28" t="str">
        <f t="shared" si="87"/>
        <v>кг</v>
      </c>
      <c r="O186" s="16">
        <f t="shared" si="88"/>
        <v>149.15254237288136</v>
      </c>
      <c r="P186" s="13"/>
      <c r="Q186" s="17">
        <f t="shared" si="89"/>
        <v>1</v>
      </c>
      <c r="R186" s="18">
        <f t="shared" si="90"/>
        <v>0</v>
      </c>
      <c r="S186" s="12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s="49" customFormat="1" ht="12.75" x14ac:dyDescent="0.25">
      <c r="A187" s="50"/>
      <c r="B187" s="65">
        <v>5</v>
      </c>
      <c r="C187" s="32" t="s">
        <v>26</v>
      </c>
      <c r="D187" s="32" t="s">
        <v>222</v>
      </c>
      <c r="E187" s="33" t="s">
        <v>125</v>
      </c>
      <c r="F187" s="13">
        <v>149.15254237288136</v>
      </c>
      <c r="G187" s="84">
        <v>2</v>
      </c>
      <c r="H187" s="67">
        <f t="shared" si="86"/>
        <v>298.30508474576271</v>
      </c>
      <c r="I187" s="12"/>
      <c r="J187" s="51">
        <f t="shared" si="74"/>
        <v>5</v>
      </c>
      <c r="K187" s="14" t="str">
        <f t="shared" si="75"/>
        <v>Болт с гайкой</v>
      </c>
      <c r="L187" s="32" t="s">
        <v>222</v>
      </c>
      <c r="M187" s="15"/>
      <c r="N187" s="28" t="str">
        <f t="shared" si="87"/>
        <v>кг</v>
      </c>
      <c r="O187" s="16">
        <f t="shared" si="88"/>
        <v>149.15254237288136</v>
      </c>
      <c r="P187" s="13"/>
      <c r="Q187" s="17">
        <f t="shared" si="89"/>
        <v>2</v>
      </c>
      <c r="R187" s="18">
        <f t="shared" si="90"/>
        <v>0</v>
      </c>
      <c r="S187" s="12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s="49" customFormat="1" ht="12.75" x14ac:dyDescent="0.25">
      <c r="A188" s="50"/>
      <c r="B188" s="65">
        <v>6</v>
      </c>
      <c r="C188" s="32" t="s">
        <v>26</v>
      </c>
      <c r="D188" s="32" t="s">
        <v>67</v>
      </c>
      <c r="E188" s="33" t="s">
        <v>125</v>
      </c>
      <c r="F188" s="13">
        <v>158.47457627118644</v>
      </c>
      <c r="G188" s="84">
        <v>7</v>
      </c>
      <c r="H188" s="67">
        <f t="shared" si="86"/>
        <v>1109.3220338983051</v>
      </c>
      <c r="I188" s="12"/>
      <c r="J188" s="51">
        <f t="shared" si="74"/>
        <v>6</v>
      </c>
      <c r="K188" s="14" t="str">
        <f t="shared" si="75"/>
        <v>Болт с гайкой</v>
      </c>
      <c r="L188" s="32" t="s">
        <v>67</v>
      </c>
      <c r="M188" s="15"/>
      <c r="N188" s="28" t="str">
        <f t="shared" si="87"/>
        <v>кг</v>
      </c>
      <c r="O188" s="16">
        <f t="shared" si="88"/>
        <v>158.47457627118644</v>
      </c>
      <c r="P188" s="13"/>
      <c r="Q188" s="17">
        <f t="shared" si="89"/>
        <v>7</v>
      </c>
      <c r="R188" s="18">
        <f t="shared" si="90"/>
        <v>0</v>
      </c>
      <c r="S188" s="12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s="49" customFormat="1" ht="12.75" x14ac:dyDescent="0.25">
      <c r="A189" s="50"/>
      <c r="B189" s="65">
        <v>7</v>
      </c>
      <c r="C189" s="32" t="s">
        <v>26</v>
      </c>
      <c r="D189" s="32" t="s">
        <v>143</v>
      </c>
      <c r="E189" s="33" t="s">
        <v>125</v>
      </c>
      <c r="F189" s="13">
        <v>158.47457627118644</v>
      </c>
      <c r="G189" s="84">
        <v>2</v>
      </c>
      <c r="H189" s="67">
        <f t="shared" si="86"/>
        <v>316.94915254237287</v>
      </c>
      <c r="I189" s="12"/>
      <c r="J189" s="51">
        <f t="shared" si="74"/>
        <v>7</v>
      </c>
      <c r="K189" s="14" t="str">
        <f t="shared" si="75"/>
        <v>Болт с гайкой</v>
      </c>
      <c r="L189" s="32" t="s">
        <v>143</v>
      </c>
      <c r="M189" s="15"/>
      <c r="N189" s="28" t="str">
        <f t="shared" si="87"/>
        <v>кг</v>
      </c>
      <c r="O189" s="16">
        <f t="shared" si="88"/>
        <v>158.47457627118644</v>
      </c>
      <c r="P189" s="13"/>
      <c r="Q189" s="17">
        <f t="shared" si="89"/>
        <v>2</v>
      </c>
      <c r="R189" s="18">
        <f t="shared" si="90"/>
        <v>0</v>
      </c>
      <c r="S189" s="12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s="49" customFormat="1" ht="25.5" x14ac:dyDescent="0.25">
      <c r="A190" s="50"/>
      <c r="B190" s="65">
        <v>8</v>
      </c>
      <c r="C190" s="32" t="s">
        <v>27</v>
      </c>
      <c r="D190" s="32" t="s">
        <v>68</v>
      </c>
      <c r="E190" s="33" t="s">
        <v>125</v>
      </c>
      <c r="F190" s="13">
        <v>158.47457627118646</v>
      </c>
      <c r="G190" s="84">
        <v>18</v>
      </c>
      <c r="H190" s="67">
        <f t="shared" si="86"/>
        <v>2852.5423728813562</v>
      </c>
      <c r="I190" s="12"/>
      <c r="J190" s="51">
        <f t="shared" si="74"/>
        <v>8</v>
      </c>
      <c r="K190" s="14" t="str">
        <f t="shared" si="75"/>
        <v>Болт с полной резьбой оцинкованный</v>
      </c>
      <c r="L190" s="32" t="s">
        <v>68</v>
      </c>
      <c r="M190" s="15"/>
      <c r="N190" s="28" t="str">
        <f t="shared" si="87"/>
        <v>кг</v>
      </c>
      <c r="O190" s="16">
        <f t="shared" si="88"/>
        <v>158.47457627118646</v>
      </c>
      <c r="P190" s="13"/>
      <c r="Q190" s="17">
        <f t="shared" si="89"/>
        <v>18</v>
      </c>
      <c r="R190" s="18">
        <f t="shared" si="90"/>
        <v>0</v>
      </c>
      <c r="S190" s="12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s="49" customFormat="1" ht="25.5" x14ac:dyDescent="0.25">
      <c r="A191" s="50"/>
      <c r="B191" s="65">
        <v>9</v>
      </c>
      <c r="C191" s="32" t="s">
        <v>27</v>
      </c>
      <c r="D191" s="32" t="s">
        <v>69</v>
      </c>
      <c r="E191" s="33" t="s">
        <v>125</v>
      </c>
      <c r="F191" s="13">
        <v>158.47457627118644</v>
      </c>
      <c r="G191" s="84">
        <v>5</v>
      </c>
      <c r="H191" s="67">
        <f>F191*G191</f>
        <v>792.37288135593212</v>
      </c>
      <c r="I191" s="12"/>
      <c r="J191" s="51">
        <f t="shared" si="74"/>
        <v>9</v>
      </c>
      <c r="K191" s="14" t="str">
        <f t="shared" si="75"/>
        <v>Болт с полной резьбой оцинкованный</v>
      </c>
      <c r="L191" s="32" t="s">
        <v>69</v>
      </c>
      <c r="M191" s="15"/>
      <c r="N191" s="28" t="str">
        <f>E191</f>
        <v>кг</v>
      </c>
      <c r="O191" s="16">
        <f>F191</f>
        <v>158.47457627118644</v>
      </c>
      <c r="P191" s="13"/>
      <c r="Q191" s="17">
        <f>G191</f>
        <v>5</v>
      </c>
      <c r="R191" s="18">
        <f>P191*Q191</f>
        <v>0</v>
      </c>
      <c r="S191" s="12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s="49" customFormat="1" ht="25.5" x14ac:dyDescent="0.25">
      <c r="A192" s="50"/>
      <c r="B192" s="65">
        <v>10</v>
      </c>
      <c r="C192" s="32" t="s">
        <v>27</v>
      </c>
      <c r="D192" s="32" t="s">
        <v>223</v>
      </c>
      <c r="E192" s="33" t="s">
        <v>125</v>
      </c>
      <c r="F192" s="13">
        <v>163.13559322033899</v>
      </c>
      <c r="G192" s="84">
        <v>6</v>
      </c>
      <c r="H192" s="67">
        <f t="shared" ref="H192:H199" si="91">F192*G192</f>
        <v>978.81355932203394</v>
      </c>
      <c r="I192" s="12"/>
      <c r="J192" s="51">
        <f t="shared" si="74"/>
        <v>10</v>
      </c>
      <c r="K192" s="14" t="str">
        <f t="shared" si="75"/>
        <v>Болт с полной резьбой оцинкованный</v>
      </c>
      <c r="L192" s="32" t="s">
        <v>223</v>
      </c>
      <c r="M192" s="15"/>
      <c r="N192" s="28" t="str">
        <f t="shared" ref="N192:N199" si="92">E192</f>
        <v>кг</v>
      </c>
      <c r="O192" s="16">
        <f t="shared" ref="O192:O199" si="93">F192</f>
        <v>163.13559322033899</v>
      </c>
      <c r="P192" s="13"/>
      <c r="Q192" s="17">
        <f t="shared" ref="Q192:Q199" si="94">G192</f>
        <v>6</v>
      </c>
      <c r="R192" s="18">
        <f t="shared" ref="R192:R199" si="95">P192*Q192</f>
        <v>0</v>
      </c>
      <c r="S192" s="12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s="49" customFormat="1" ht="25.5" x14ac:dyDescent="0.25">
      <c r="A193" s="50"/>
      <c r="B193" s="65">
        <v>11</v>
      </c>
      <c r="C193" s="32" t="s">
        <v>27</v>
      </c>
      <c r="D193" s="32" t="s">
        <v>145</v>
      </c>
      <c r="E193" s="33" t="s">
        <v>125</v>
      </c>
      <c r="F193" s="13">
        <v>163.13559322033899</v>
      </c>
      <c r="G193" s="84">
        <v>1</v>
      </c>
      <c r="H193" s="67">
        <f t="shared" si="91"/>
        <v>163.13559322033899</v>
      </c>
      <c r="I193" s="12"/>
      <c r="J193" s="51">
        <f t="shared" si="74"/>
        <v>11</v>
      </c>
      <c r="K193" s="14" t="str">
        <f t="shared" si="75"/>
        <v>Болт с полной резьбой оцинкованный</v>
      </c>
      <c r="L193" s="32" t="s">
        <v>145</v>
      </c>
      <c r="M193" s="15"/>
      <c r="N193" s="28" t="str">
        <f t="shared" si="92"/>
        <v>кг</v>
      </c>
      <c r="O193" s="16">
        <f t="shared" si="93"/>
        <v>163.13559322033899</v>
      </c>
      <c r="P193" s="13"/>
      <c r="Q193" s="17">
        <f t="shared" si="94"/>
        <v>1</v>
      </c>
      <c r="R193" s="18">
        <f t="shared" si="95"/>
        <v>0</v>
      </c>
      <c r="S193" s="12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s="49" customFormat="1" ht="25.5" x14ac:dyDescent="0.25">
      <c r="A194" s="50"/>
      <c r="B194" s="65">
        <v>12</v>
      </c>
      <c r="C194" s="32" t="s">
        <v>27</v>
      </c>
      <c r="D194" s="32" t="s">
        <v>146</v>
      </c>
      <c r="E194" s="33" t="s">
        <v>125</v>
      </c>
      <c r="F194" s="13">
        <v>158.47457627118644</v>
      </c>
      <c r="G194" s="84">
        <v>5</v>
      </c>
      <c r="H194" s="67">
        <f t="shared" si="91"/>
        <v>792.37288135593212</v>
      </c>
      <c r="I194" s="12"/>
      <c r="J194" s="51">
        <f t="shared" ref="J194:J237" si="96">B194</f>
        <v>12</v>
      </c>
      <c r="K194" s="14" t="str">
        <f t="shared" ref="K194:K237" si="97">C194</f>
        <v>Болт с полной резьбой оцинкованный</v>
      </c>
      <c r="L194" s="32" t="s">
        <v>146</v>
      </c>
      <c r="M194" s="15"/>
      <c r="N194" s="28" t="str">
        <f t="shared" si="92"/>
        <v>кг</v>
      </c>
      <c r="O194" s="16">
        <f t="shared" si="93"/>
        <v>158.47457627118644</v>
      </c>
      <c r="P194" s="13"/>
      <c r="Q194" s="17">
        <f t="shared" si="94"/>
        <v>5</v>
      </c>
      <c r="R194" s="18">
        <f t="shared" si="95"/>
        <v>0</v>
      </c>
      <c r="S194" s="12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s="49" customFormat="1" ht="25.5" x14ac:dyDescent="0.25">
      <c r="A195" s="50"/>
      <c r="B195" s="65">
        <v>13</v>
      </c>
      <c r="C195" s="32" t="s">
        <v>27</v>
      </c>
      <c r="D195" s="32" t="s">
        <v>224</v>
      </c>
      <c r="E195" s="33" t="s">
        <v>125</v>
      </c>
      <c r="F195" s="13">
        <v>163.13559322033899</v>
      </c>
      <c r="G195" s="84">
        <v>65</v>
      </c>
      <c r="H195" s="67">
        <f t="shared" si="91"/>
        <v>10603.813559322034</v>
      </c>
      <c r="I195" s="12"/>
      <c r="J195" s="51">
        <f t="shared" si="96"/>
        <v>13</v>
      </c>
      <c r="K195" s="14" t="str">
        <f t="shared" si="97"/>
        <v>Болт с полной резьбой оцинкованный</v>
      </c>
      <c r="L195" s="32" t="s">
        <v>224</v>
      </c>
      <c r="M195" s="15"/>
      <c r="N195" s="28" t="str">
        <f t="shared" si="92"/>
        <v>кг</v>
      </c>
      <c r="O195" s="16">
        <f t="shared" si="93"/>
        <v>163.13559322033899</v>
      </c>
      <c r="P195" s="13"/>
      <c r="Q195" s="17">
        <f t="shared" si="94"/>
        <v>65</v>
      </c>
      <c r="R195" s="18">
        <f t="shared" si="95"/>
        <v>0</v>
      </c>
      <c r="S195" s="12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s="49" customFormat="1" ht="15.75" customHeight="1" x14ac:dyDescent="0.25">
      <c r="A196" s="50"/>
      <c r="B196" s="65">
        <v>14</v>
      </c>
      <c r="C196" s="32" t="s">
        <v>28</v>
      </c>
      <c r="D196" s="32" t="s">
        <v>149</v>
      </c>
      <c r="E196" s="33" t="s">
        <v>125</v>
      </c>
      <c r="F196" s="13">
        <v>130.5084745762712</v>
      </c>
      <c r="G196" s="84">
        <v>1</v>
      </c>
      <c r="H196" s="67">
        <f t="shared" si="91"/>
        <v>130.5084745762712</v>
      </c>
      <c r="I196" s="12"/>
      <c r="J196" s="51">
        <f t="shared" si="96"/>
        <v>14</v>
      </c>
      <c r="K196" s="14" t="str">
        <f t="shared" si="97"/>
        <v>Болт с шестигранной головкой</v>
      </c>
      <c r="L196" s="32" t="s">
        <v>149</v>
      </c>
      <c r="M196" s="15"/>
      <c r="N196" s="28" t="str">
        <f t="shared" si="92"/>
        <v>кг</v>
      </c>
      <c r="O196" s="16">
        <f t="shared" si="93"/>
        <v>130.5084745762712</v>
      </c>
      <c r="P196" s="13"/>
      <c r="Q196" s="17">
        <f t="shared" si="94"/>
        <v>1</v>
      </c>
      <c r="R196" s="18">
        <f t="shared" si="95"/>
        <v>0</v>
      </c>
      <c r="S196" s="12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s="49" customFormat="1" ht="15.75" customHeight="1" x14ac:dyDescent="0.25">
      <c r="A197" s="50"/>
      <c r="B197" s="65">
        <v>15</v>
      </c>
      <c r="C197" s="32" t="s">
        <v>28</v>
      </c>
      <c r="D197" s="32" t="s">
        <v>73</v>
      </c>
      <c r="E197" s="33" t="s">
        <v>125</v>
      </c>
      <c r="F197" s="13">
        <v>130.5084745762712</v>
      </c>
      <c r="G197" s="84">
        <v>1</v>
      </c>
      <c r="H197" s="67">
        <f t="shared" si="91"/>
        <v>130.5084745762712</v>
      </c>
      <c r="I197" s="12"/>
      <c r="J197" s="51">
        <f t="shared" si="96"/>
        <v>15</v>
      </c>
      <c r="K197" s="14" t="str">
        <f t="shared" si="97"/>
        <v>Болт с шестигранной головкой</v>
      </c>
      <c r="L197" s="32" t="s">
        <v>73</v>
      </c>
      <c r="M197" s="15"/>
      <c r="N197" s="28" t="str">
        <f t="shared" si="92"/>
        <v>кг</v>
      </c>
      <c r="O197" s="16">
        <f t="shared" si="93"/>
        <v>130.5084745762712</v>
      </c>
      <c r="P197" s="13"/>
      <c r="Q197" s="17">
        <f t="shared" si="94"/>
        <v>1</v>
      </c>
      <c r="R197" s="18">
        <f t="shared" si="95"/>
        <v>0</v>
      </c>
      <c r="S197" s="12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s="49" customFormat="1" ht="15.75" customHeight="1" x14ac:dyDescent="0.25">
      <c r="A198" s="50"/>
      <c r="B198" s="65">
        <v>16</v>
      </c>
      <c r="C198" s="32" t="s">
        <v>28</v>
      </c>
      <c r="D198" s="32" t="s">
        <v>225</v>
      </c>
      <c r="E198" s="33" t="s">
        <v>125</v>
      </c>
      <c r="F198" s="13">
        <v>130.5084745762712</v>
      </c>
      <c r="G198" s="84">
        <v>1</v>
      </c>
      <c r="H198" s="67">
        <f t="shared" si="91"/>
        <v>130.5084745762712</v>
      </c>
      <c r="I198" s="12"/>
      <c r="J198" s="51">
        <f t="shared" si="96"/>
        <v>16</v>
      </c>
      <c r="K198" s="14" t="str">
        <f t="shared" si="97"/>
        <v>Болт с шестигранной головкой</v>
      </c>
      <c r="L198" s="32" t="s">
        <v>225</v>
      </c>
      <c r="M198" s="15"/>
      <c r="N198" s="28" t="str">
        <f t="shared" si="92"/>
        <v>кг</v>
      </c>
      <c r="O198" s="16">
        <f t="shared" si="93"/>
        <v>130.5084745762712</v>
      </c>
      <c r="P198" s="13"/>
      <c r="Q198" s="17">
        <f t="shared" si="94"/>
        <v>1</v>
      </c>
      <c r="R198" s="18">
        <f t="shared" si="95"/>
        <v>0</v>
      </c>
      <c r="S198" s="12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s="49" customFormat="1" ht="15.75" customHeight="1" x14ac:dyDescent="0.25">
      <c r="A199" s="50"/>
      <c r="B199" s="65">
        <v>17</v>
      </c>
      <c r="C199" s="32" t="s">
        <v>28</v>
      </c>
      <c r="D199" s="32" t="s">
        <v>152</v>
      </c>
      <c r="E199" s="33" t="s">
        <v>125</v>
      </c>
      <c r="F199" s="13">
        <v>144.49152542372883</v>
      </c>
      <c r="G199" s="84">
        <v>2</v>
      </c>
      <c r="H199" s="67">
        <f t="shared" si="91"/>
        <v>288.98305084745766</v>
      </c>
      <c r="I199" s="12"/>
      <c r="J199" s="51">
        <f t="shared" si="96"/>
        <v>17</v>
      </c>
      <c r="K199" s="14" t="str">
        <f t="shared" si="97"/>
        <v>Болт с шестигранной головкой</v>
      </c>
      <c r="L199" s="32" t="s">
        <v>152</v>
      </c>
      <c r="M199" s="15"/>
      <c r="N199" s="28" t="str">
        <f t="shared" si="92"/>
        <v>кг</v>
      </c>
      <c r="O199" s="16">
        <f t="shared" si="93"/>
        <v>144.49152542372883</v>
      </c>
      <c r="P199" s="13"/>
      <c r="Q199" s="17">
        <f t="shared" si="94"/>
        <v>2</v>
      </c>
      <c r="R199" s="18">
        <f t="shared" si="95"/>
        <v>0</v>
      </c>
      <c r="S199" s="12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s="49" customFormat="1" ht="15.75" customHeight="1" x14ac:dyDescent="0.25">
      <c r="A200" s="50"/>
      <c r="B200" s="65">
        <v>18</v>
      </c>
      <c r="C200" s="32" t="s">
        <v>28</v>
      </c>
      <c r="D200" s="32" t="s">
        <v>226</v>
      </c>
      <c r="E200" s="33" t="s">
        <v>125</v>
      </c>
      <c r="F200" s="13">
        <v>130.5084745762712</v>
      </c>
      <c r="G200" s="84">
        <v>1</v>
      </c>
      <c r="H200" s="67">
        <f>F200*G200</f>
        <v>130.5084745762712</v>
      </c>
      <c r="I200" s="12"/>
      <c r="J200" s="51">
        <f t="shared" si="96"/>
        <v>18</v>
      </c>
      <c r="K200" s="14" t="str">
        <f t="shared" si="97"/>
        <v>Болт с шестигранной головкой</v>
      </c>
      <c r="L200" s="32" t="s">
        <v>226</v>
      </c>
      <c r="M200" s="15"/>
      <c r="N200" s="28" t="str">
        <f>E200</f>
        <v>кг</v>
      </c>
      <c r="O200" s="16">
        <f>F200</f>
        <v>130.5084745762712</v>
      </c>
      <c r="P200" s="13"/>
      <c r="Q200" s="17">
        <f>G200</f>
        <v>1</v>
      </c>
      <c r="R200" s="18">
        <f>P200*Q200</f>
        <v>0</v>
      </c>
      <c r="S200" s="12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s="49" customFormat="1" ht="15.75" customHeight="1" x14ac:dyDescent="0.25">
      <c r="A201" s="50"/>
      <c r="B201" s="65">
        <v>19</v>
      </c>
      <c r="C201" s="32" t="s">
        <v>28</v>
      </c>
      <c r="D201" s="32" t="s">
        <v>153</v>
      </c>
      <c r="E201" s="33" t="s">
        <v>125</v>
      </c>
      <c r="F201" s="13">
        <v>157.33898305084747</v>
      </c>
      <c r="G201" s="84">
        <v>1</v>
      </c>
      <c r="H201" s="67">
        <f t="shared" ref="H201:H207" si="98">F201*G201</f>
        <v>157.33898305084747</v>
      </c>
      <c r="I201" s="12"/>
      <c r="J201" s="51">
        <f t="shared" si="96"/>
        <v>19</v>
      </c>
      <c r="K201" s="14" t="str">
        <f t="shared" si="97"/>
        <v>Болт с шестигранной головкой</v>
      </c>
      <c r="L201" s="32" t="s">
        <v>153</v>
      </c>
      <c r="M201" s="15"/>
      <c r="N201" s="28" t="str">
        <f t="shared" ref="N201:N207" si="99">E201</f>
        <v>кг</v>
      </c>
      <c r="O201" s="16">
        <f t="shared" ref="O201:O207" si="100">F201</f>
        <v>157.33898305084747</v>
      </c>
      <c r="P201" s="13"/>
      <c r="Q201" s="17">
        <f t="shared" ref="Q201:Q207" si="101">G201</f>
        <v>1</v>
      </c>
      <c r="R201" s="18">
        <f t="shared" ref="R201:R207" si="102">P201*Q201</f>
        <v>0</v>
      </c>
      <c r="S201" s="12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s="49" customFormat="1" ht="12.75" x14ac:dyDescent="0.25">
      <c r="A202" s="50"/>
      <c r="B202" s="65">
        <v>20</v>
      </c>
      <c r="C202" s="32" t="s">
        <v>31</v>
      </c>
      <c r="D202" s="32" t="s">
        <v>77</v>
      </c>
      <c r="E202" s="33" t="s">
        <v>125</v>
      </c>
      <c r="F202" s="13">
        <v>149.15254237288136</v>
      </c>
      <c r="G202" s="84">
        <v>3</v>
      </c>
      <c r="H202" s="67">
        <f t="shared" si="98"/>
        <v>447.45762711864404</v>
      </c>
      <c r="I202" s="12"/>
      <c r="J202" s="51">
        <f t="shared" si="96"/>
        <v>20</v>
      </c>
      <c r="K202" s="14" t="str">
        <f t="shared" si="97"/>
        <v>Гайка оцинкованная</v>
      </c>
      <c r="L202" s="32" t="s">
        <v>77</v>
      </c>
      <c r="M202" s="15"/>
      <c r="N202" s="28" t="str">
        <f t="shared" si="99"/>
        <v>кг</v>
      </c>
      <c r="O202" s="16">
        <f t="shared" si="100"/>
        <v>149.15254237288136</v>
      </c>
      <c r="P202" s="13"/>
      <c r="Q202" s="17">
        <f t="shared" si="101"/>
        <v>3</v>
      </c>
      <c r="R202" s="18">
        <f t="shared" si="102"/>
        <v>0</v>
      </c>
      <c r="S202" s="12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s="49" customFormat="1" ht="12.75" x14ac:dyDescent="0.25">
      <c r="A203" s="50"/>
      <c r="B203" s="65">
        <v>21</v>
      </c>
      <c r="C203" s="32" t="s">
        <v>31</v>
      </c>
      <c r="D203" s="32" t="s">
        <v>160</v>
      </c>
      <c r="E203" s="33" t="s">
        <v>125</v>
      </c>
      <c r="F203" s="13">
        <v>149.15254237288138</v>
      </c>
      <c r="G203" s="84">
        <v>9</v>
      </c>
      <c r="H203" s="67">
        <f t="shared" si="98"/>
        <v>1342.3728813559323</v>
      </c>
      <c r="I203" s="12"/>
      <c r="J203" s="51">
        <f t="shared" si="96"/>
        <v>21</v>
      </c>
      <c r="K203" s="14" t="str">
        <f t="shared" si="97"/>
        <v>Гайка оцинкованная</v>
      </c>
      <c r="L203" s="32" t="s">
        <v>160</v>
      </c>
      <c r="M203" s="15"/>
      <c r="N203" s="28" t="str">
        <f t="shared" si="99"/>
        <v>кг</v>
      </c>
      <c r="O203" s="16">
        <f t="shared" si="100"/>
        <v>149.15254237288138</v>
      </c>
      <c r="P203" s="13"/>
      <c r="Q203" s="17">
        <f t="shared" si="101"/>
        <v>9</v>
      </c>
      <c r="R203" s="18">
        <f t="shared" si="102"/>
        <v>0</v>
      </c>
      <c r="S203" s="12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s="49" customFormat="1" ht="12.75" x14ac:dyDescent="0.25">
      <c r="A204" s="50"/>
      <c r="B204" s="65">
        <v>22</v>
      </c>
      <c r="C204" s="32" t="s">
        <v>31</v>
      </c>
      <c r="D204" s="32" t="s">
        <v>78</v>
      </c>
      <c r="E204" s="33" t="s">
        <v>125</v>
      </c>
      <c r="F204" s="13">
        <v>139</v>
      </c>
      <c r="G204" s="84">
        <v>5</v>
      </c>
      <c r="H204" s="67">
        <f t="shared" si="98"/>
        <v>695</v>
      </c>
      <c r="I204" s="12"/>
      <c r="J204" s="51">
        <f t="shared" si="96"/>
        <v>22</v>
      </c>
      <c r="K204" s="14" t="str">
        <f t="shared" si="97"/>
        <v>Гайка оцинкованная</v>
      </c>
      <c r="L204" s="32" t="s">
        <v>78</v>
      </c>
      <c r="M204" s="15"/>
      <c r="N204" s="28" t="str">
        <f t="shared" si="99"/>
        <v>кг</v>
      </c>
      <c r="O204" s="16">
        <f t="shared" si="100"/>
        <v>139</v>
      </c>
      <c r="P204" s="13"/>
      <c r="Q204" s="17">
        <f t="shared" si="101"/>
        <v>5</v>
      </c>
      <c r="R204" s="18">
        <f t="shared" si="102"/>
        <v>0</v>
      </c>
      <c r="S204" s="12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s="49" customFormat="1" ht="12.75" x14ac:dyDescent="0.25">
      <c r="A205" s="50"/>
      <c r="B205" s="65">
        <v>23</v>
      </c>
      <c r="C205" s="32" t="s">
        <v>31</v>
      </c>
      <c r="D205" s="32" t="s">
        <v>161</v>
      </c>
      <c r="E205" s="33" t="s">
        <v>125</v>
      </c>
      <c r="F205" s="13">
        <v>196.62711864406782</v>
      </c>
      <c r="G205" s="84">
        <v>4</v>
      </c>
      <c r="H205" s="67">
        <f t="shared" si="98"/>
        <v>786.50847457627128</v>
      </c>
      <c r="I205" s="12"/>
      <c r="J205" s="51">
        <f t="shared" si="96"/>
        <v>23</v>
      </c>
      <c r="K205" s="14" t="str">
        <f t="shared" si="97"/>
        <v>Гайка оцинкованная</v>
      </c>
      <c r="L205" s="32" t="s">
        <v>161</v>
      </c>
      <c r="M205" s="15"/>
      <c r="N205" s="28" t="str">
        <f t="shared" si="99"/>
        <v>кг</v>
      </c>
      <c r="O205" s="16">
        <f t="shared" si="100"/>
        <v>196.62711864406782</v>
      </c>
      <c r="P205" s="13"/>
      <c r="Q205" s="17">
        <f t="shared" si="101"/>
        <v>4</v>
      </c>
      <c r="R205" s="18">
        <f t="shared" si="102"/>
        <v>0</v>
      </c>
      <c r="S205" s="12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s="49" customFormat="1" ht="12.75" x14ac:dyDescent="0.25">
      <c r="A206" s="50"/>
      <c r="B206" s="65">
        <v>24</v>
      </c>
      <c r="C206" s="32" t="s">
        <v>31</v>
      </c>
      <c r="D206" s="32" t="s">
        <v>79</v>
      </c>
      <c r="E206" s="33" t="s">
        <v>125</v>
      </c>
      <c r="F206" s="13">
        <v>247.50000000000003</v>
      </c>
      <c r="G206" s="84">
        <v>2</v>
      </c>
      <c r="H206" s="67">
        <f t="shared" si="98"/>
        <v>495.00000000000006</v>
      </c>
      <c r="I206" s="12"/>
      <c r="J206" s="51">
        <f t="shared" si="96"/>
        <v>24</v>
      </c>
      <c r="K206" s="14" t="str">
        <f t="shared" si="97"/>
        <v>Гайка оцинкованная</v>
      </c>
      <c r="L206" s="32" t="s">
        <v>79</v>
      </c>
      <c r="M206" s="15"/>
      <c r="N206" s="28" t="str">
        <f t="shared" si="99"/>
        <v>кг</v>
      </c>
      <c r="O206" s="16">
        <f t="shared" si="100"/>
        <v>247.50000000000003</v>
      </c>
      <c r="P206" s="13"/>
      <c r="Q206" s="17">
        <f t="shared" si="101"/>
        <v>2</v>
      </c>
      <c r="R206" s="18">
        <f t="shared" si="102"/>
        <v>0</v>
      </c>
      <c r="S206" s="12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s="49" customFormat="1" ht="12.75" x14ac:dyDescent="0.25">
      <c r="A207" s="50"/>
      <c r="B207" s="65">
        <v>25</v>
      </c>
      <c r="C207" s="32" t="s">
        <v>32</v>
      </c>
      <c r="D207" s="32" t="s">
        <v>163</v>
      </c>
      <c r="E207" s="33" t="s">
        <v>125</v>
      </c>
      <c r="F207" s="13">
        <v>139.83050847457628</v>
      </c>
      <c r="G207" s="84">
        <v>1</v>
      </c>
      <c r="H207" s="67">
        <f t="shared" si="98"/>
        <v>139.83050847457628</v>
      </c>
      <c r="I207" s="12"/>
      <c r="J207" s="51">
        <f t="shared" si="96"/>
        <v>25</v>
      </c>
      <c r="K207" s="14" t="str">
        <f t="shared" si="97"/>
        <v>Гайка шестигранная</v>
      </c>
      <c r="L207" s="32" t="s">
        <v>163</v>
      </c>
      <c r="M207" s="15"/>
      <c r="N207" s="28" t="str">
        <f t="shared" si="99"/>
        <v>кг</v>
      </c>
      <c r="O207" s="16">
        <f t="shared" si="100"/>
        <v>139.83050847457628</v>
      </c>
      <c r="P207" s="13"/>
      <c r="Q207" s="17">
        <f t="shared" si="101"/>
        <v>1</v>
      </c>
      <c r="R207" s="18">
        <f t="shared" si="102"/>
        <v>0</v>
      </c>
      <c r="S207" s="12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s="49" customFormat="1" ht="12.75" x14ac:dyDescent="0.25">
      <c r="A208" s="50"/>
      <c r="B208" s="65">
        <v>26</v>
      </c>
      <c r="C208" s="32" t="s">
        <v>32</v>
      </c>
      <c r="D208" s="32" t="s">
        <v>82</v>
      </c>
      <c r="E208" s="33" t="s">
        <v>125</v>
      </c>
      <c r="F208" s="13">
        <v>139.83050847457628</v>
      </c>
      <c r="G208" s="84">
        <v>4</v>
      </c>
      <c r="H208" s="67">
        <f>F208*G208</f>
        <v>559.32203389830511</v>
      </c>
      <c r="I208" s="12"/>
      <c r="J208" s="51">
        <f t="shared" si="96"/>
        <v>26</v>
      </c>
      <c r="K208" s="14" t="str">
        <f t="shared" si="97"/>
        <v>Гайка шестигранная</v>
      </c>
      <c r="L208" s="32" t="s">
        <v>82</v>
      </c>
      <c r="M208" s="15"/>
      <c r="N208" s="28" t="str">
        <f>E208</f>
        <v>кг</v>
      </c>
      <c r="O208" s="16">
        <f>F208</f>
        <v>139.83050847457628</v>
      </c>
      <c r="P208" s="13"/>
      <c r="Q208" s="17">
        <f>G208</f>
        <v>4</v>
      </c>
      <c r="R208" s="18">
        <f>P208*Q208</f>
        <v>0</v>
      </c>
      <c r="S208" s="12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s="49" customFormat="1" ht="12.75" x14ac:dyDescent="0.25">
      <c r="A209" s="50"/>
      <c r="B209" s="65">
        <v>27</v>
      </c>
      <c r="C209" s="32" t="s">
        <v>32</v>
      </c>
      <c r="D209" s="32" t="s">
        <v>84</v>
      </c>
      <c r="E209" s="33" t="s">
        <v>125</v>
      </c>
      <c r="F209" s="13">
        <v>139.83050847457628</v>
      </c>
      <c r="G209" s="84">
        <v>2</v>
      </c>
      <c r="H209" s="67">
        <f t="shared" ref="H209:H224" si="103">F209*G209</f>
        <v>279.66101694915255</v>
      </c>
      <c r="I209" s="12"/>
      <c r="J209" s="51">
        <f t="shared" si="96"/>
        <v>27</v>
      </c>
      <c r="K209" s="14" t="str">
        <f t="shared" si="97"/>
        <v>Гайка шестигранная</v>
      </c>
      <c r="L209" s="32" t="s">
        <v>84</v>
      </c>
      <c r="M209" s="15"/>
      <c r="N209" s="28" t="str">
        <f t="shared" ref="N209:N224" si="104">E209</f>
        <v>кг</v>
      </c>
      <c r="O209" s="16">
        <f t="shared" ref="O209:O224" si="105">F209</f>
        <v>139.83050847457628</v>
      </c>
      <c r="P209" s="13"/>
      <c r="Q209" s="17">
        <f t="shared" ref="Q209:Q224" si="106">G209</f>
        <v>2</v>
      </c>
      <c r="R209" s="18">
        <f t="shared" ref="R209:R224" si="107">P209*Q209</f>
        <v>0</v>
      </c>
      <c r="S209" s="12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s="49" customFormat="1" ht="12.75" x14ac:dyDescent="0.25">
      <c r="A210" s="50"/>
      <c r="B210" s="65">
        <v>28</v>
      </c>
      <c r="C210" s="32" t="s">
        <v>32</v>
      </c>
      <c r="D210" s="32" t="s">
        <v>164</v>
      </c>
      <c r="E210" s="33" t="s">
        <v>125</v>
      </c>
      <c r="F210" s="13">
        <v>160.33898305084745</v>
      </c>
      <c r="G210" s="84">
        <v>1</v>
      </c>
      <c r="H210" s="67">
        <f t="shared" si="103"/>
        <v>160.33898305084745</v>
      </c>
      <c r="I210" s="12"/>
      <c r="J210" s="51">
        <f t="shared" si="96"/>
        <v>28</v>
      </c>
      <c r="K210" s="14" t="str">
        <f t="shared" si="97"/>
        <v>Гайка шестигранная</v>
      </c>
      <c r="L210" s="32" t="s">
        <v>164</v>
      </c>
      <c r="M210" s="15"/>
      <c r="N210" s="28" t="str">
        <f t="shared" si="104"/>
        <v>кг</v>
      </c>
      <c r="O210" s="16">
        <f t="shared" si="105"/>
        <v>160.33898305084745</v>
      </c>
      <c r="P210" s="13"/>
      <c r="Q210" s="17">
        <f t="shared" si="106"/>
        <v>1</v>
      </c>
      <c r="R210" s="18">
        <f t="shared" si="107"/>
        <v>0</v>
      </c>
      <c r="S210" s="12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s="49" customFormat="1" ht="12.75" x14ac:dyDescent="0.25">
      <c r="A211" s="50"/>
      <c r="B211" s="65">
        <v>29</v>
      </c>
      <c r="C211" s="32" t="s">
        <v>165</v>
      </c>
      <c r="D211" s="32" t="s">
        <v>166</v>
      </c>
      <c r="E211" s="33" t="s">
        <v>125</v>
      </c>
      <c r="F211" s="13">
        <v>139.83050847457628</v>
      </c>
      <c r="G211" s="84">
        <v>1</v>
      </c>
      <c r="H211" s="67">
        <f t="shared" si="103"/>
        <v>139.83050847457628</v>
      </c>
      <c r="I211" s="12"/>
      <c r="J211" s="51">
        <f t="shared" si="96"/>
        <v>29</v>
      </c>
      <c r="K211" s="14" t="str">
        <f t="shared" si="97"/>
        <v>Гайка шестиграннная</v>
      </c>
      <c r="L211" s="32" t="s">
        <v>166</v>
      </c>
      <c r="M211" s="15"/>
      <c r="N211" s="28" t="str">
        <f t="shared" si="104"/>
        <v>кг</v>
      </c>
      <c r="O211" s="16">
        <f t="shared" si="105"/>
        <v>139.83050847457628</v>
      </c>
      <c r="P211" s="13"/>
      <c r="Q211" s="17">
        <f t="shared" si="106"/>
        <v>1</v>
      </c>
      <c r="R211" s="18">
        <f t="shared" si="107"/>
        <v>0</v>
      </c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s="49" customFormat="1" ht="12.75" x14ac:dyDescent="0.25">
      <c r="A212" s="50"/>
      <c r="B212" s="65">
        <v>30</v>
      </c>
      <c r="C212" s="32" t="s">
        <v>33</v>
      </c>
      <c r="D212" s="32" t="s">
        <v>227</v>
      </c>
      <c r="E212" s="33" t="s">
        <v>125</v>
      </c>
      <c r="F212" s="13">
        <v>93.220338983050851</v>
      </c>
      <c r="G212" s="84">
        <v>2</v>
      </c>
      <c r="H212" s="67">
        <f t="shared" si="103"/>
        <v>186.4406779661017</v>
      </c>
      <c r="I212" s="12"/>
      <c r="J212" s="51">
        <f t="shared" si="96"/>
        <v>30</v>
      </c>
      <c r="K212" s="14" t="str">
        <f t="shared" si="97"/>
        <v>Гвоздь строительный</v>
      </c>
      <c r="L212" s="32" t="s">
        <v>227</v>
      </c>
      <c r="M212" s="15"/>
      <c r="N212" s="28" t="str">
        <f t="shared" si="104"/>
        <v>кг</v>
      </c>
      <c r="O212" s="16">
        <f t="shared" si="105"/>
        <v>93.220338983050851</v>
      </c>
      <c r="P212" s="13"/>
      <c r="Q212" s="17">
        <f t="shared" si="106"/>
        <v>2</v>
      </c>
      <c r="R212" s="18">
        <f t="shared" si="107"/>
        <v>0</v>
      </c>
      <c r="S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s="49" customFormat="1" ht="12.75" x14ac:dyDescent="0.25">
      <c r="A213" s="50"/>
      <c r="B213" s="65">
        <v>31</v>
      </c>
      <c r="C213" s="32" t="s">
        <v>33</v>
      </c>
      <c r="D213" s="32" t="s">
        <v>168</v>
      </c>
      <c r="E213" s="33" t="s">
        <v>125</v>
      </c>
      <c r="F213" s="13">
        <v>93.220338983050866</v>
      </c>
      <c r="G213" s="84">
        <v>31</v>
      </c>
      <c r="H213" s="67">
        <f t="shared" si="103"/>
        <v>2889.8305084745766</v>
      </c>
      <c r="I213" s="12"/>
      <c r="J213" s="51">
        <f t="shared" si="96"/>
        <v>31</v>
      </c>
      <c r="K213" s="14" t="str">
        <f t="shared" si="97"/>
        <v>Гвоздь строительный</v>
      </c>
      <c r="L213" s="32" t="s">
        <v>168</v>
      </c>
      <c r="M213" s="15"/>
      <c r="N213" s="28" t="str">
        <f t="shared" si="104"/>
        <v>кг</v>
      </c>
      <c r="O213" s="16">
        <f t="shared" si="105"/>
        <v>93.220338983050866</v>
      </c>
      <c r="P213" s="13"/>
      <c r="Q213" s="17">
        <f t="shared" si="106"/>
        <v>31</v>
      </c>
      <c r="R213" s="18">
        <f t="shared" si="107"/>
        <v>0</v>
      </c>
      <c r="S213" s="12"/>
      <c r="T213" s="12"/>
      <c r="U213" s="12"/>
      <c r="V213" s="12"/>
      <c r="W213" s="12"/>
      <c r="X213" s="12"/>
      <c r="Y213" s="12"/>
      <c r="Z213" s="12"/>
      <c r="AA213" s="12"/>
      <c r="AB213" s="12"/>
    </row>
    <row r="214" spans="1:28" s="49" customFormat="1" ht="12.75" x14ac:dyDescent="0.25">
      <c r="A214" s="50"/>
      <c r="B214" s="65">
        <v>32</v>
      </c>
      <c r="C214" s="32" t="s">
        <v>170</v>
      </c>
      <c r="D214" s="32" t="s">
        <v>228</v>
      </c>
      <c r="E214" s="33" t="s">
        <v>128</v>
      </c>
      <c r="F214" s="13">
        <v>103.00847457627118</v>
      </c>
      <c r="G214" s="84">
        <v>4</v>
      </c>
      <c r="H214" s="67">
        <f t="shared" si="103"/>
        <v>412.03389830508473</v>
      </c>
      <c r="I214" s="12"/>
      <c r="J214" s="51">
        <f t="shared" si="96"/>
        <v>32</v>
      </c>
      <c r="K214" s="14" t="str">
        <f t="shared" si="97"/>
        <v>Дюбель универсальный RED</v>
      </c>
      <c r="L214" s="32" t="s">
        <v>228</v>
      </c>
      <c r="M214" s="15"/>
      <c r="N214" s="28" t="str">
        <f t="shared" si="104"/>
        <v>упак</v>
      </c>
      <c r="O214" s="16">
        <f t="shared" si="105"/>
        <v>103.00847457627118</v>
      </c>
      <c r="P214" s="13"/>
      <c r="Q214" s="17">
        <f t="shared" si="106"/>
        <v>4</v>
      </c>
      <c r="R214" s="18">
        <f t="shared" si="107"/>
        <v>0</v>
      </c>
      <c r="S214" s="12"/>
      <c r="T214" s="12"/>
      <c r="U214" s="12"/>
      <c r="V214" s="12"/>
      <c r="W214" s="12"/>
      <c r="X214" s="12"/>
      <c r="Y214" s="12"/>
      <c r="Z214" s="12"/>
      <c r="AA214" s="12"/>
      <c r="AB214" s="12"/>
    </row>
    <row r="215" spans="1:28" s="49" customFormat="1" ht="12.75" x14ac:dyDescent="0.25">
      <c r="A215" s="50"/>
      <c r="B215" s="65">
        <v>33</v>
      </c>
      <c r="C215" s="32" t="s">
        <v>37</v>
      </c>
      <c r="D215" s="32" t="s">
        <v>176</v>
      </c>
      <c r="E215" s="33" t="s">
        <v>128</v>
      </c>
      <c r="F215" s="13">
        <v>55.932203389830512</v>
      </c>
      <c r="G215" s="84">
        <v>4</v>
      </c>
      <c r="H215" s="67">
        <f t="shared" si="103"/>
        <v>223.72881355932205</v>
      </c>
      <c r="I215" s="12"/>
      <c r="J215" s="51">
        <f t="shared" si="96"/>
        <v>33</v>
      </c>
      <c r="K215" s="14" t="str">
        <f t="shared" si="97"/>
        <v>Саморез</v>
      </c>
      <c r="L215" s="32" t="s">
        <v>176</v>
      </c>
      <c r="M215" s="15"/>
      <c r="N215" s="28" t="str">
        <f t="shared" si="104"/>
        <v>упак</v>
      </c>
      <c r="O215" s="16">
        <f t="shared" si="105"/>
        <v>55.932203389830512</v>
      </c>
      <c r="P215" s="13"/>
      <c r="Q215" s="17">
        <f t="shared" si="106"/>
        <v>4</v>
      </c>
      <c r="R215" s="18">
        <f t="shared" si="107"/>
        <v>0</v>
      </c>
      <c r="S215" s="12"/>
      <c r="T215" s="12"/>
      <c r="U215" s="12"/>
      <c r="V215" s="12"/>
      <c r="W215" s="12"/>
      <c r="X215" s="12"/>
      <c r="Y215" s="12"/>
      <c r="Z215" s="12"/>
      <c r="AA215" s="12"/>
      <c r="AB215" s="12"/>
    </row>
    <row r="216" spans="1:28" s="49" customFormat="1" ht="12.75" x14ac:dyDescent="0.25">
      <c r="A216" s="50"/>
      <c r="B216" s="65">
        <v>34</v>
      </c>
      <c r="C216" s="32" t="s">
        <v>40</v>
      </c>
      <c r="D216" s="32" t="s">
        <v>106</v>
      </c>
      <c r="E216" s="33" t="s">
        <v>125</v>
      </c>
      <c r="F216" s="13">
        <v>477.28813559322032</v>
      </c>
      <c r="G216" s="84">
        <v>10</v>
      </c>
      <c r="H216" s="67">
        <f t="shared" si="103"/>
        <v>4772.8813559322034</v>
      </c>
      <c r="I216" s="12"/>
      <c r="J216" s="51">
        <f t="shared" si="96"/>
        <v>34</v>
      </c>
      <c r="K216" s="14" t="str">
        <f t="shared" si="97"/>
        <v>Саморез кровельный</v>
      </c>
      <c r="L216" s="32" t="s">
        <v>106</v>
      </c>
      <c r="M216" s="15"/>
      <c r="N216" s="28" t="str">
        <f t="shared" si="104"/>
        <v>кг</v>
      </c>
      <c r="O216" s="16">
        <f t="shared" si="105"/>
        <v>477.28813559322032</v>
      </c>
      <c r="P216" s="13"/>
      <c r="Q216" s="17">
        <f t="shared" si="106"/>
        <v>10</v>
      </c>
      <c r="R216" s="18">
        <f t="shared" si="107"/>
        <v>0</v>
      </c>
      <c r="S216" s="12"/>
      <c r="T216" s="12"/>
      <c r="U216" s="12"/>
      <c r="V216" s="12"/>
      <c r="W216" s="12"/>
      <c r="X216" s="12"/>
      <c r="Y216" s="12"/>
      <c r="Z216" s="12"/>
      <c r="AA216" s="12"/>
      <c r="AB216" s="12"/>
    </row>
    <row r="217" spans="1:28" s="49" customFormat="1" ht="12.75" x14ac:dyDescent="0.25">
      <c r="A217" s="50"/>
      <c r="B217" s="65">
        <v>35</v>
      </c>
      <c r="C217" s="32" t="s">
        <v>44</v>
      </c>
      <c r="D217" s="32" t="s">
        <v>112</v>
      </c>
      <c r="E217" s="33" t="s">
        <v>128</v>
      </c>
      <c r="F217" s="30">
        <v>83.898305084745772</v>
      </c>
      <c r="G217" s="83">
        <v>1</v>
      </c>
      <c r="H217" s="66">
        <f t="shared" si="103"/>
        <v>83.898305084745772</v>
      </c>
      <c r="I217" s="12"/>
      <c r="J217" s="51">
        <f t="shared" si="96"/>
        <v>35</v>
      </c>
      <c r="K217" s="14" t="str">
        <f t="shared" si="97"/>
        <v>Саморез по дереву ДФ</v>
      </c>
      <c r="L217" s="32" t="s">
        <v>112</v>
      </c>
      <c r="M217" s="15"/>
      <c r="N217" s="28" t="str">
        <f t="shared" si="104"/>
        <v>упак</v>
      </c>
      <c r="O217" s="16">
        <f t="shared" si="105"/>
        <v>83.898305084745772</v>
      </c>
      <c r="P217" s="13"/>
      <c r="Q217" s="17">
        <f t="shared" si="106"/>
        <v>1</v>
      </c>
      <c r="R217" s="18">
        <f t="shared" si="107"/>
        <v>0</v>
      </c>
      <c r="S217" s="12"/>
      <c r="T217" s="12"/>
      <c r="U217" s="12"/>
      <c r="V217" s="12"/>
      <c r="W217" s="12"/>
      <c r="X217" s="12"/>
      <c r="Y217" s="12"/>
      <c r="Z217" s="12"/>
      <c r="AA217" s="12"/>
      <c r="AB217" s="12"/>
    </row>
    <row r="218" spans="1:28" s="49" customFormat="1" ht="25.5" x14ac:dyDescent="0.25">
      <c r="A218" s="50"/>
      <c r="B218" s="65">
        <v>36</v>
      </c>
      <c r="C218" s="32" t="s">
        <v>45</v>
      </c>
      <c r="D218" s="32" t="s">
        <v>196</v>
      </c>
      <c r="E218" s="33" t="s">
        <v>129</v>
      </c>
      <c r="F218" s="13">
        <v>466.1016949152542</v>
      </c>
      <c r="G218" s="84">
        <v>21</v>
      </c>
      <c r="H218" s="67">
        <f t="shared" si="103"/>
        <v>9788.1355932203387</v>
      </c>
      <c r="I218" s="12"/>
      <c r="J218" s="51">
        <f t="shared" si="96"/>
        <v>36</v>
      </c>
      <c r="K218" s="14" t="str">
        <f t="shared" si="97"/>
        <v>Сетка каркасная (арматурная)</v>
      </c>
      <c r="L218" s="32" t="s">
        <v>196</v>
      </c>
      <c r="M218" s="15"/>
      <c r="N218" s="28" t="str">
        <f t="shared" si="104"/>
        <v>м2</v>
      </c>
      <c r="O218" s="16">
        <f t="shared" si="105"/>
        <v>466.1016949152542</v>
      </c>
      <c r="P218" s="13"/>
      <c r="Q218" s="17">
        <f t="shared" si="106"/>
        <v>21</v>
      </c>
      <c r="R218" s="18">
        <f t="shared" si="107"/>
        <v>0</v>
      </c>
      <c r="S218" s="12"/>
      <c r="T218" s="12"/>
      <c r="U218" s="12"/>
      <c r="V218" s="12"/>
      <c r="W218" s="12"/>
      <c r="X218" s="12"/>
      <c r="Y218" s="12"/>
      <c r="Z218" s="12"/>
      <c r="AA218" s="12"/>
      <c r="AB218" s="12"/>
    </row>
    <row r="219" spans="1:28" s="49" customFormat="1" ht="12.75" x14ac:dyDescent="0.25">
      <c r="A219" s="50"/>
      <c r="B219" s="65">
        <v>37</v>
      </c>
      <c r="C219" s="32" t="s">
        <v>46</v>
      </c>
      <c r="D219" s="32" t="s">
        <v>197</v>
      </c>
      <c r="E219" s="33" t="s">
        <v>129</v>
      </c>
      <c r="F219" s="13">
        <v>60.593220338983052</v>
      </c>
      <c r="G219" s="84">
        <v>140</v>
      </c>
      <c r="H219" s="67">
        <f t="shared" si="103"/>
        <v>8483.0508474576272</v>
      </c>
      <c r="I219" s="12"/>
      <c r="J219" s="51">
        <f t="shared" si="96"/>
        <v>37</v>
      </c>
      <c r="K219" s="14" t="str">
        <f t="shared" si="97"/>
        <v>Сетка стальная "Рабица"</v>
      </c>
      <c r="L219" s="32" t="s">
        <v>197</v>
      </c>
      <c r="M219" s="15"/>
      <c r="N219" s="28" t="str">
        <f t="shared" si="104"/>
        <v>м2</v>
      </c>
      <c r="O219" s="16">
        <f t="shared" si="105"/>
        <v>60.593220338983052</v>
      </c>
      <c r="P219" s="13"/>
      <c r="Q219" s="17">
        <f t="shared" si="106"/>
        <v>140</v>
      </c>
      <c r="R219" s="18">
        <f t="shared" si="107"/>
        <v>0</v>
      </c>
      <c r="S219" s="12"/>
      <c r="T219" s="12"/>
      <c r="U219" s="12"/>
      <c r="V219" s="12"/>
      <c r="W219" s="12"/>
      <c r="X219" s="12"/>
      <c r="Y219" s="12"/>
      <c r="Z219" s="12"/>
      <c r="AA219" s="12"/>
      <c r="AB219" s="12"/>
    </row>
    <row r="220" spans="1:28" s="49" customFormat="1" ht="12.75" x14ac:dyDescent="0.25">
      <c r="A220" s="50"/>
      <c r="B220" s="65">
        <v>38</v>
      </c>
      <c r="C220" s="32" t="s">
        <v>48</v>
      </c>
      <c r="D220" s="32" t="s">
        <v>229</v>
      </c>
      <c r="E220" s="33" t="s">
        <v>125</v>
      </c>
      <c r="F220" s="13">
        <v>181.77966101694915</v>
      </c>
      <c r="G220" s="84">
        <v>2</v>
      </c>
      <c r="H220" s="67">
        <f t="shared" si="103"/>
        <v>363.5593220338983</v>
      </c>
      <c r="I220" s="12"/>
      <c r="J220" s="51">
        <f t="shared" si="96"/>
        <v>38</v>
      </c>
      <c r="K220" s="14" t="str">
        <f t="shared" si="97"/>
        <v>Шайба оцинкованная</v>
      </c>
      <c r="L220" s="32" t="s">
        <v>229</v>
      </c>
      <c r="M220" s="15"/>
      <c r="N220" s="28" t="str">
        <f t="shared" si="104"/>
        <v>кг</v>
      </c>
      <c r="O220" s="16">
        <f t="shared" si="105"/>
        <v>181.77966101694915</v>
      </c>
      <c r="P220" s="13"/>
      <c r="Q220" s="17">
        <f t="shared" si="106"/>
        <v>2</v>
      </c>
      <c r="R220" s="18">
        <f t="shared" si="107"/>
        <v>0</v>
      </c>
      <c r="S220" s="12"/>
      <c r="T220" s="12"/>
      <c r="U220" s="12"/>
      <c r="V220" s="12"/>
      <c r="W220" s="12"/>
      <c r="X220" s="12"/>
      <c r="Y220" s="12"/>
      <c r="Z220" s="12"/>
      <c r="AA220" s="12"/>
      <c r="AB220" s="12"/>
    </row>
    <row r="221" spans="1:28" s="49" customFormat="1" ht="12.75" x14ac:dyDescent="0.25">
      <c r="A221" s="50"/>
      <c r="B221" s="65">
        <v>39</v>
      </c>
      <c r="C221" s="32" t="s">
        <v>48</v>
      </c>
      <c r="D221" s="32" t="s">
        <v>116</v>
      </c>
      <c r="E221" s="33" t="s">
        <v>125</v>
      </c>
      <c r="F221" s="13">
        <v>223.72881355932205</v>
      </c>
      <c r="G221" s="84">
        <v>3</v>
      </c>
      <c r="H221" s="67">
        <f t="shared" si="103"/>
        <v>671.18644067796617</v>
      </c>
      <c r="I221" s="12"/>
      <c r="J221" s="51">
        <f t="shared" si="96"/>
        <v>39</v>
      </c>
      <c r="K221" s="14" t="str">
        <f t="shared" si="97"/>
        <v>Шайба оцинкованная</v>
      </c>
      <c r="L221" s="32" t="s">
        <v>116</v>
      </c>
      <c r="M221" s="15"/>
      <c r="N221" s="28" t="str">
        <f t="shared" si="104"/>
        <v>кг</v>
      </c>
      <c r="O221" s="16">
        <f t="shared" si="105"/>
        <v>223.72881355932205</v>
      </c>
      <c r="P221" s="13"/>
      <c r="Q221" s="17">
        <f t="shared" si="106"/>
        <v>3</v>
      </c>
      <c r="R221" s="18">
        <f t="shared" si="107"/>
        <v>0</v>
      </c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spans="1:28" s="49" customFormat="1" ht="12.75" x14ac:dyDescent="0.25">
      <c r="A222" s="50"/>
      <c r="B222" s="65">
        <v>40</v>
      </c>
      <c r="C222" s="32" t="s">
        <v>48</v>
      </c>
      <c r="D222" s="32" t="s">
        <v>117</v>
      </c>
      <c r="E222" s="33" t="s">
        <v>125</v>
      </c>
      <c r="F222" s="13">
        <v>139.83050847457628</v>
      </c>
      <c r="G222" s="84">
        <v>2</v>
      </c>
      <c r="H222" s="67">
        <f t="shared" si="103"/>
        <v>279.66101694915255</v>
      </c>
      <c r="I222" s="12"/>
      <c r="J222" s="51">
        <f t="shared" si="96"/>
        <v>40</v>
      </c>
      <c r="K222" s="14" t="str">
        <f t="shared" si="97"/>
        <v>Шайба оцинкованная</v>
      </c>
      <c r="L222" s="32" t="s">
        <v>117</v>
      </c>
      <c r="M222" s="15"/>
      <c r="N222" s="28" t="str">
        <f t="shared" si="104"/>
        <v>кг</v>
      </c>
      <c r="O222" s="16">
        <f t="shared" si="105"/>
        <v>139.83050847457628</v>
      </c>
      <c r="P222" s="13"/>
      <c r="Q222" s="17">
        <f t="shared" si="106"/>
        <v>2</v>
      </c>
      <c r="R222" s="18">
        <f t="shared" si="107"/>
        <v>0</v>
      </c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spans="1:28" s="49" customFormat="1" ht="12.75" x14ac:dyDescent="0.25">
      <c r="A223" s="50"/>
      <c r="B223" s="65">
        <v>41</v>
      </c>
      <c r="C223" s="32" t="s">
        <v>48</v>
      </c>
      <c r="D223" s="32" t="s">
        <v>204</v>
      </c>
      <c r="E223" s="33" t="s">
        <v>125</v>
      </c>
      <c r="F223" s="13">
        <v>186.4406779661017</v>
      </c>
      <c r="G223" s="84">
        <v>1</v>
      </c>
      <c r="H223" s="67">
        <f t="shared" si="103"/>
        <v>186.4406779661017</v>
      </c>
      <c r="I223" s="12"/>
      <c r="J223" s="51">
        <f t="shared" si="96"/>
        <v>41</v>
      </c>
      <c r="K223" s="14" t="str">
        <f t="shared" si="97"/>
        <v>Шайба оцинкованная</v>
      </c>
      <c r="L223" s="32" t="s">
        <v>204</v>
      </c>
      <c r="M223" s="15"/>
      <c r="N223" s="28" t="str">
        <f t="shared" si="104"/>
        <v>кг</v>
      </c>
      <c r="O223" s="16">
        <f t="shared" si="105"/>
        <v>186.4406779661017</v>
      </c>
      <c r="P223" s="13"/>
      <c r="Q223" s="17">
        <f t="shared" si="106"/>
        <v>1</v>
      </c>
      <c r="R223" s="18">
        <f t="shared" si="107"/>
        <v>0</v>
      </c>
      <c r="S223" s="12"/>
      <c r="T223" s="12"/>
      <c r="U223" s="12"/>
      <c r="V223" s="12"/>
      <c r="W223" s="12"/>
      <c r="X223" s="12"/>
      <c r="Y223" s="12"/>
      <c r="Z223" s="12"/>
      <c r="AA223" s="12"/>
      <c r="AB223" s="12"/>
    </row>
    <row r="224" spans="1:28" s="49" customFormat="1" ht="12.75" x14ac:dyDescent="0.25">
      <c r="A224" s="50"/>
      <c r="B224" s="65">
        <v>42</v>
      </c>
      <c r="C224" s="32" t="s">
        <v>49</v>
      </c>
      <c r="D224" s="32" t="s">
        <v>120</v>
      </c>
      <c r="E224" s="33" t="s">
        <v>125</v>
      </c>
      <c r="F224" s="13">
        <v>207.69491525423732</v>
      </c>
      <c r="G224" s="84">
        <v>1</v>
      </c>
      <c r="H224" s="67">
        <f t="shared" si="103"/>
        <v>207.69491525423732</v>
      </c>
      <c r="I224" s="12"/>
      <c r="J224" s="51">
        <f t="shared" si="96"/>
        <v>42</v>
      </c>
      <c r="K224" s="14" t="str">
        <f t="shared" si="97"/>
        <v>Шайба плоская</v>
      </c>
      <c r="L224" s="32" t="s">
        <v>120</v>
      </c>
      <c r="M224" s="15"/>
      <c r="N224" s="28" t="str">
        <f t="shared" si="104"/>
        <v>кг</v>
      </c>
      <c r="O224" s="16">
        <f t="shared" si="105"/>
        <v>207.69491525423732</v>
      </c>
      <c r="P224" s="13"/>
      <c r="Q224" s="17">
        <f t="shared" si="106"/>
        <v>1</v>
      </c>
      <c r="R224" s="18">
        <f t="shared" si="107"/>
        <v>0</v>
      </c>
      <c r="S224" s="12"/>
      <c r="T224" s="12"/>
      <c r="U224" s="12"/>
      <c r="V224" s="12"/>
      <c r="W224" s="12"/>
      <c r="X224" s="12"/>
      <c r="Y224" s="12"/>
      <c r="Z224" s="12"/>
      <c r="AA224" s="12"/>
      <c r="AB224" s="12"/>
    </row>
    <row r="225" spans="1:28" s="49" customFormat="1" ht="12.75" x14ac:dyDescent="0.25">
      <c r="A225" s="50"/>
      <c r="B225" s="65">
        <v>43</v>
      </c>
      <c r="C225" s="32" t="s">
        <v>49</v>
      </c>
      <c r="D225" s="32" t="s">
        <v>121</v>
      </c>
      <c r="E225" s="33" t="s">
        <v>125</v>
      </c>
      <c r="F225" s="13">
        <v>167.79661016949154</v>
      </c>
      <c r="G225" s="84">
        <v>1</v>
      </c>
      <c r="H225" s="67">
        <f>F225*G225</f>
        <v>167.79661016949154</v>
      </c>
      <c r="I225" s="12"/>
      <c r="J225" s="51">
        <f t="shared" si="96"/>
        <v>43</v>
      </c>
      <c r="K225" s="14" t="str">
        <f t="shared" si="97"/>
        <v>Шайба плоская</v>
      </c>
      <c r="L225" s="32" t="s">
        <v>121</v>
      </c>
      <c r="M225" s="15"/>
      <c r="N225" s="28" t="str">
        <f>E225</f>
        <v>кг</v>
      </c>
      <c r="O225" s="16">
        <f>F225</f>
        <v>167.79661016949154</v>
      </c>
      <c r="P225" s="13"/>
      <c r="Q225" s="17">
        <f>G225</f>
        <v>1</v>
      </c>
      <c r="R225" s="18">
        <f>P225*Q225</f>
        <v>0</v>
      </c>
      <c r="S225" s="12"/>
      <c r="T225" s="12"/>
      <c r="U225" s="12"/>
      <c r="V225" s="12"/>
      <c r="W225" s="12"/>
      <c r="X225" s="12"/>
      <c r="Y225" s="12"/>
      <c r="Z225" s="12"/>
      <c r="AA225" s="12"/>
      <c r="AB225" s="12"/>
    </row>
    <row r="226" spans="1:28" s="49" customFormat="1" ht="15" customHeight="1" x14ac:dyDescent="0.25">
      <c r="A226" s="50"/>
      <c r="B226" s="65">
        <v>44</v>
      </c>
      <c r="C226" s="32" t="s">
        <v>206</v>
      </c>
      <c r="D226" s="32" t="s">
        <v>207</v>
      </c>
      <c r="E226" s="33" t="s">
        <v>125</v>
      </c>
      <c r="F226" s="13">
        <v>167.75423728813558</v>
      </c>
      <c r="G226" s="84">
        <v>5</v>
      </c>
      <c r="H226" s="67">
        <f t="shared" ref="H226:H232" si="108">F226*G226</f>
        <v>838.77118644067787</v>
      </c>
      <c r="I226" s="12"/>
      <c r="J226" s="51">
        <f t="shared" si="96"/>
        <v>44</v>
      </c>
      <c r="K226" s="14" t="str">
        <f t="shared" si="97"/>
        <v>Шайба плоская оцинкованная</v>
      </c>
      <c r="L226" s="32" t="s">
        <v>207</v>
      </c>
      <c r="M226" s="15"/>
      <c r="N226" s="28" t="str">
        <f t="shared" ref="N226:N232" si="109">E226</f>
        <v>кг</v>
      </c>
      <c r="O226" s="16">
        <f t="shared" ref="O226:O232" si="110">F226</f>
        <v>167.75423728813558</v>
      </c>
      <c r="P226" s="13"/>
      <c r="Q226" s="17">
        <f t="shared" ref="Q226:Q232" si="111">G226</f>
        <v>5</v>
      </c>
      <c r="R226" s="18">
        <f t="shared" ref="R226:R232" si="112">P226*Q226</f>
        <v>0</v>
      </c>
      <c r="S226" s="12"/>
      <c r="T226" s="12"/>
      <c r="U226" s="12"/>
      <c r="V226" s="12"/>
      <c r="W226" s="12"/>
      <c r="X226" s="12"/>
      <c r="Y226" s="12"/>
      <c r="Z226" s="12"/>
      <c r="AA226" s="12"/>
      <c r="AB226" s="12"/>
    </row>
    <row r="227" spans="1:28" s="49" customFormat="1" ht="12.75" x14ac:dyDescent="0.25">
      <c r="A227" s="50"/>
      <c r="B227" s="65">
        <v>45</v>
      </c>
      <c r="C227" s="32" t="s">
        <v>208</v>
      </c>
      <c r="D227" s="32" t="s">
        <v>230</v>
      </c>
      <c r="E227" s="33" t="s">
        <v>125</v>
      </c>
      <c r="F227" s="13">
        <v>186.4406779661017</v>
      </c>
      <c r="G227" s="84">
        <v>2</v>
      </c>
      <c r="H227" s="67">
        <f t="shared" si="108"/>
        <v>372.88135593220341</v>
      </c>
      <c r="I227" s="12"/>
      <c r="J227" s="51">
        <f t="shared" si="96"/>
        <v>45</v>
      </c>
      <c r="K227" s="14" t="str">
        <f t="shared" si="97"/>
        <v>Шайба пружинная</v>
      </c>
      <c r="L227" s="32" t="s">
        <v>230</v>
      </c>
      <c r="M227" s="15"/>
      <c r="N227" s="28" t="str">
        <f t="shared" si="109"/>
        <v>кг</v>
      </c>
      <c r="O227" s="16">
        <f t="shared" si="110"/>
        <v>186.4406779661017</v>
      </c>
      <c r="P227" s="13"/>
      <c r="Q227" s="17">
        <f t="shared" si="111"/>
        <v>2</v>
      </c>
      <c r="R227" s="18">
        <f t="shared" si="112"/>
        <v>0</v>
      </c>
      <c r="S227" s="12"/>
      <c r="T227" s="12"/>
      <c r="U227" s="12"/>
      <c r="V227" s="12"/>
      <c r="W227" s="12"/>
      <c r="X227" s="12"/>
      <c r="Y227" s="12"/>
      <c r="Z227" s="12"/>
      <c r="AA227" s="12"/>
      <c r="AB227" s="12"/>
    </row>
    <row r="228" spans="1:28" s="49" customFormat="1" ht="12.75" x14ac:dyDescent="0.25">
      <c r="A228" s="50"/>
      <c r="B228" s="65">
        <v>46</v>
      </c>
      <c r="C228" s="32" t="s">
        <v>208</v>
      </c>
      <c r="D228" s="32" t="s">
        <v>231</v>
      </c>
      <c r="E228" s="33" t="s">
        <v>125</v>
      </c>
      <c r="F228" s="13">
        <v>167.79661016949154</v>
      </c>
      <c r="G228" s="84">
        <v>1</v>
      </c>
      <c r="H228" s="67">
        <f t="shared" si="108"/>
        <v>167.79661016949154</v>
      </c>
      <c r="I228" s="12"/>
      <c r="J228" s="51">
        <f t="shared" si="96"/>
        <v>46</v>
      </c>
      <c r="K228" s="14" t="str">
        <f t="shared" si="97"/>
        <v>Шайба пружинная</v>
      </c>
      <c r="L228" s="32" t="s">
        <v>231</v>
      </c>
      <c r="M228" s="15"/>
      <c r="N228" s="28" t="str">
        <f t="shared" si="109"/>
        <v>кг</v>
      </c>
      <c r="O228" s="16">
        <f t="shared" si="110"/>
        <v>167.79661016949154</v>
      </c>
      <c r="P228" s="13"/>
      <c r="Q228" s="17">
        <f t="shared" si="111"/>
        <v>1</v>
      </c>
      <c r="R228" s="18">
        <f t="shared" si="112"/>
        <v>0</v>
      </c>
      <c r="S228" s="12"/>
      <c r="T228" s="12"/>
      <c r="U228" s="12"/>
      <c r="V228" s="12"/>
      <c r="W228" s="12"/>
      <c r="X228" s="12"/>
      <c r="Y228" s="12"/>
      <c r="Z228" s="12"/>
      <c r="AA228" s="12"/>
      <c r="AB228" s="12"/>
    </row>
    <row r="229" spans="1:28" s="49" customFormat="1" ht="13.5" customHeight="1" x14ac:dyDescent="0.25">
      <c r="A229" s="50"/>
      <c r="B229" s="65">
        <v>47</v>
      </c>
      <c r="C229" s="32" t="s">
        <v>232</v>
      </c>
      <c r="D229" s="32" t="s">
        <v>233</v>
      </c>
      <c r="E229" s="33" t="s">
        <v>125</v>
      </c>
      <c r="F229" s="13">
        <v>211.86440677966104</v>
      </c>
      <c r="G229" s="84">
        <v>1</v>
      </c>
      <c r="H229" s="67">
        <f t="shared" si="108"/>
        <v>211.86440677966104</v>
      </c>
      <c r="I229" s="12"/>
      <c r="J229" s="51">
        <f t="shared" si="96"/>
        <v>47</v>
      </c>
      <c r="K229" s="14" t="str">
        <f t="shared" si="97"/>
        <v>Шайба пружинная гроверная</v>
      </c>
      <c r="L229" s="32" t="s">
        <v>233</v>
      </c>
      <c r="M229" s="15"/>
      <c r="N229" s="28" t="str">
        <f t="shared" si="109"/>
        <v>кг</v>
      </c>
      <c r="O229" s="16">
        <f t="shared" si="110"/>
        <v>211.86440677966104</v>
      </c>
      <c r="P229" s="13"/>
      <c r="Q229" s="17">
        <f t="shared" si="111"/>
        <v>1</v>
      </c>
      <c r="R229" s="18">
        <f t="shared" si="112"/>
        <v>0</v>
      </c>
      <c r="S229" s="12"/>
      <c r="T229" s="12"/>
      <c r="U229" s="12"/>
      <c r="V229" s="12"/>
      <c r="W229" s="12"/>
      <c r="X229" s="12"/>
      <c r="Y229" s="12"/>
      <c r="Z229" s="12"/>
      <c r="AA229" s="12"/>
      <c r="AB229" s="12"/>
    </row>
    <row r="230" spans="1:28" s="49" customFormat="1" ht="13.5" customHeight="1" x14ac:dyDescent="0.25">
      <c r="A230" s="50"/>
      <c r="B230" s="65">
        <v>48</v>
      </c>
      <c r="C230" s="32" t="s">
        <v>232</v>
      </c>
      <c r="D230" s="32" t="s">
        <v>234</v>
      </c>
      <c r="E230" s="33" t="s">
        <v>125</v>
      </c>
      <c r="F230" s="13">
        <v>211.86440677966104</v>
      </c>
      <c r="G230" s="84">
        <v>4</v>
      </c>
      <c r="H230" s="67">
        <f t="shared" si="108"/>
        <v>847.45762711864415</v>
      </c>
      <c r="I230" s="12"/>
      <c r="J230" s="51">
        <f t="shared" si="96"/>
        <v>48</v>
      </c>
      <c r="K230" s="14" t="str">
        <f t="shared" si="97"/>
        <v>Шайба пружинная гроверная</v>
      </c>
      <c r="L230" s="32" t="s">
        <v>234</v>
      </c>
      <c r="M230" s="15"/>
      <c r="N230" s="28" t="str">
        <f t="shared" si="109"/>
        <v>кг</v>
      </c>
      <c r="O230" s="16">
        <f t="shared" si="110"/>
        <v>211.86440677966104</v>
      </c>
      <c r="P230" s="13"/>
      <c r="Q230" s="17">
        <f t="shared" si="111"/>
        <v>4</v>
      </c>
      <c r="R230" s="18">
        <f t="shared" si="112"/>
        <v>0</v>
      </c>
      <c r="S230" s="12"/>
      <c r="T230" s="12"/>
      <c r="U230" s="12"/>
      <c r="V230" s="12"/>
      <c r="W230" s="12"/>
      <c r="X230" s="12"/>
      <c r="Y230" s="12"/>
      <c r="Z230" s="12"/>
      <c r="AA230" s="12"/>
      <c r="AB230" s="12"/>
    </row>
    <row r="231" spans="1:28" s="49" customFormat="1" ht="12.75" x14ac:dyDescent="0.25">
      <c r="A231" s="50"/>
      <c r="B231" s="65">
        <v>49</v>
      </c>
      <c r="C231" s="32" t="s">
        <v>235</v>
      </c>
      <c r="D231" s="32" t="s">
        <v>236</v>
      </c>
      <c r="E231" s="33" t="s">
        <v>126</v>
      </c>
      <c r="F231" s="13">
        <v>38.135593220338983</v>
      </c>
      <c r="G231" s="84">
        <v>2</v>
      </c>
      <c r="H231" s="67">
        <f t="shared" si="108"/>
        <v>76.271186440677965</v>
      </c>
      <c r="I231" s="12"/>
      <c r="J231" s="51">
        <f t="shared" si="96"/>
        <v>49</v>
      </c>
      <c r="K231" s="14" t="str">
        <f t="shared" si="97"/>
        <v>Шпилька резьбовая</v>
      </c>
      <c r="L231" s="32" t="s">
        <v>236</v>
      </c>
      <c r="M231" s="15"/>
      <c r="N231" s="28" t="str">
        <f t="shared" si="109"/>
        <v>шт</v>
      </c>
      <c r="O231" s="16">
        <f t="shared" si="110"/>
        <v>38.135593220338983</v>
      </c>
      <c r="P231" s="13"/>
      <c r="Q231" s="17">
        <f t="shared" si="111"/>
        <v>2</v>
      </c>
      <c r="R231" s="18">
        <f t="shared" si="112"/>
        <v>0</v>
      </c>
      <c r="S231" s="12"/>
      <c r="T231" s="12"/>
      <c r="U231" s="12"/>
      <c r="V231" s="12"/>
      <c r="W231" s="12"/>
      <c r="X231" s="12"/>
      <c r="Y231" s="12"/>
      <c r="Z231" s="12"/>
      <c r="AA231" s="12"/>
      <c r="AB231" s="12"/>
    </row>
    <row r="232" spans="1:28" s="49" customFormat="1" ht="12.75" x14ac:dyDescent="0.25">
      <c r="A232" s="50"/>
      <c r="B232" s="65">
        <v>50</v>
      </c>
      <c r="C232" s="32" t="s">
        <v>235</v>
      </c>
      <c r="D232" s="32" t="s">
        <v>237</v>
      </c>
      <c r="E232" s="33" t="s">
        <v>126</v>
      </c>
      <c r="F232" s="13">
        <v>55.084745762711869</v>
      </c>
      <c r="G232" s="84">
        <v>2</v>
      </c>
      <c r="H232" s="67">
        <f t="shared" si="108"/>
        <v>110.16949152542374</v>
      </c>
      <c r="I232" s="12"/>
      <c r="J232" s="51">
        <f t="shared" si="96"/>
        <v>50</v>
      </c>
      <c r="K232" s="14" t="str">
        <f t="shared" si="97"/>
        <v>Шпилька резьбовая</v>
      </c>
      <c r="L232" s="32" t="s">
        <v>237</v>
      </c>
      <c r="M232" s="15"/>
      <c r="N232" s="28" t="str">
        <f t="shared" si="109"/>
        <v>шт</v>
      </c>
      <c r="O232" s="16">
        <f t="shared" si="110"/>
        <v>55.084745762711869</v>
      </c>
      <c r="P232" s="13"/>
      <c r="Q232" s="17">
        <f t="shared" si="111"/>
        <v>2</v>
      </c>
      <c r="R232" s="18">
        <f t="shared" si="112"/>
        <v>0</v>
      </c>
      <c r="S232" s="12"/>
      <c r="T232" s="12"/>
      <c r="U232" s="12"/>
      <c r="V232" s="12"/>
      <c r="W232" s="12"/>
      <c r="X232" s="12"/>
      <c r="Y232" s="12"/>
      <c r="Z232" s="12"/>
      <c r="AA232" s="12"/>
      <c r="AB232" s="12"/>
    </row>
    <row r="233" spans="1:28" s="54" customFormat="1" ht="12.75" x14ac:dyDescent="0.25">
      <c r="A233" s="52"/>
      <c r="B233" s="70"/>
      <c r="C233" s="40" t="s">
        <v>130</v>
      </c>
      <c r="D233" s="40"/>
      <c r="E233" s="21"/>
      <c r="F233" s="31"/>
      <c r="G233" s="85"/>
      <c r="H233" s="71">
        <f>SUM(H183:H232)</f>
        <v>61517.940677966108</v>
      </c>
      <c r="I233" s="21"/>
      <c r="J233" s="53"/>
      <c r="K233" s="22" t="str">
        <f t="shared" si="97"/>
        <v>ИТОГО:</v>
      </c>
      <c r="L233" s="40"/>
      <c r="M233" s="23"/>
      <c r="N233" s="29"/>
      <c r="O233" s="24"/>
      <c r="P233" s="25"/>
      <c r="Q233" s="26"/>
      <c r="R233" s="27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</row>
    <row r="234" spans="1:28" s="54" customFormat="1" ht="38.25" customHeight="1" x14ac:dyDescent="0.25">
      <c r="A234" s="52"/>
      <c r="B234" s="109" t="s">
        <v>290</v>
      </c>
      <c r="C234" s="110"/>
      <c r="D234" s="110"/>
      <c r="E234" s="110"/>
      <c r="F234" s="110"/>
      <c r="G234" s="110"/>
      <c r="H234" s="111"/>
      <c r="I234" s="21"/>
      <c r="J234" s="112" t="s">
        <v>290</v>
      </c>
      <c r="K234" s="113"/>
      <c r="L234" s="113"/>
      <c r="M234" s="113"/>
      <c r="N234" s="113"/>
      <c r="O234" s="113"/>
      <c r="P234" s="113"/>
      <c r="Q234" s="113"/>
      <c r="R234" s="114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</row>
    <row r="235" spans="1:28" s="49" customFormat="1" ht="12.75" x14ac:dyDescent="0.25">
      <c r="A235" s="50"/>
      <c r="B235" s="65">
        <v>1</v>
      </c>
      <c r="C235" s="32" t="s">
        <v>19</v>
      </c>
      <c r="D235" s="32" t="s">
        <v>53</v>
      </c>
      <c r="E235" s="33" t="s">
        <v>125</v>
      </c>
      <c r="F235" s="30">
        <v>142.62711864406779</v>
      </c>
      <c r="G235" s="35">
        <v>6</v>
      </c>
      <c r="H235" s="66">
        <f>F235*G235</f>
        <v>855.76271186440681</v>
      </c>
      <c r="I235" s="12"/>
      <c r="J235" s="51">
        <f t="shared" si="96"/>
        <v>1</v>
      </c>
      <c r="K235" s="14" t="str">
        <f t="shared" si="97"/>
        <v>Болт</v>
      </c>
      <c r="L235" s="32" t="s">
        <v>53</v>
      </c>
      <c r="M235" s="15"/>
      <c r="N235" s="28" t="str">
        <f>E235</f>
        <v>кг</v>
      </c>
      <c r="O235" s="16">
        <f>F235</f>
        <v>142.62711864406779</v>
      </c>
      <c r="P235" s="13"/>
      <c r="Q235" s="17">
        <f>G235</f>
        <v>6</v>
      </c>
      <c r="R235" s="18">
        <f>P235*Q235</f>
        <v>0</v>
      </c>
      <c r="S235" s="12"/>
      <c r="T235" s="12"/>
      <c r="U235" s="12"/>
      <c r="V235" s="12"/>
      <c r="W235" s="12"/>
      <c r="X235" s="12"/>
      <c r="Y235" s="12"/>
      <c r="Z235" s="12"/>
      <c r="AA235" s="12"/>
      <c r="AB235" s="12"/>
    </row>
    <row r="236" spans="1:28" s="49" customFormat="1" ht="12.75" x14ac:dyDescent="0.25">
      <c r="A236" s="50"/>
      <c r="B236" s="65">
        <v>2</v>
      </c>
      <c r="C236" s="32" t="s">
        <v>19</v>
      </c>
      <c r="D236" s="32" t="s">
        <v>54</v>
      </c>
      <c r="E236" s="33" t="s">
        <v>125</v>
      </c>
      <c r="F236" s="13">
        <v>142.62711864406779</v>
      </c>
      <c r="G236" s="35">
        <v>6</v>
      </c>
      <c r="H236" s="67">
        <f t="shared" ref="H236:H243" si="113">F236*G236</f>
        <v>855.76271186440681</v>
      </c>
      <c r="I236" s="12"/>
      <c r="J236" s="51">
        <f t="shared" si="96"/>
        <v>2</v>
      </c>
      <c r="K236" s="14" t="str">
        <f t="shared" si="97"/>
        <v>Болт</v>
      </c>
      <c r="L236" s="32" t="s">
        <v>54</v>
      </c>
      <c r="M236" s="15"/>
      <c r="N236" s="28" t="str">
        <f t="shared" ref="N236:N243" si="114">E236</f>
        <v>кг</v>
      </c>
      <c r="O236" s="16">
        <f t="shared" ref="O236:O243" si="115">F236</f>
        <v>142.62711864406779</v>
      </c>
      <c r="P236" s="13"/>
      <c r="Q236" s="17">
        <f t="shared" ref="Q236:Q243" si="116">G236</f>
        <v>6</v>
      </c>
      <c r="R236" s="18">
        <f t="shared" ref="R236:R243" si="117">P236*Q236</f>
        <v>0</v>
      </c>
      <c r="S236" s="12"/>
      <c r="T236" s="12"/>
      <c r="U236" s="12"/>
      <c r="V236" s="12"/>
      <c r="W236" s="12"/>
      <c r="X236" s="12"/>
      <c r="Y236" s="12"/>
      <c r="Z236" s="12"/>
      <c r="AA236" s="12"/>
      <c r="AB236" s="12"/>
    </row>
    <row r="237" spans="1:28" s="49" customFormat="1" ht="12.75" x14ac:dyDescent="0.25">
      <c r="A237" s="50"/>
      <c r="B237" s="65">
        <v>3</v>
      </c>
      <c r="C237" s="32" t="s">
        <v>25</v>
      </c>
      <c r="D237" s="32" t="s">
        <v>64</v>
      </c>
      <c r="E237" s="33" t="s">
        <v>125</v>
      </c>
      <c r="F237" s="13">
        <v>149.15254237288136</v>
      </c>
      <c r="G237" s="35">
        <v>2</v>
      </c>
      <c r="H237" s="67">
        <f t="shared" si="113"/>
        <v>298.30508474576271</v>
      </c>
      <c r="I237" s="12"/>
      <c r="J237" s="51">
        <f t="shared" si="96"/>
        <v>3</v>
      </c>
      <c r="K237" s="14" t="str">
        <f t="shared" si="97"/>
        <v>Болт оцинкованный</v>
      </c>
      <c r="L237" s="32" t="s">
        <v>64</v>
      </c>
      <c r="M237" s="15"/>
      <c r="N237" s="28" t="str">
        <f t="shared" si="114"/>
        <v>кг</v>
      </c>
      <c r="O237" s="16">
        <f t="shared" si="115"/>
        <v>149.15254237288136</v>
      </c>
      <c r="P237" s="13"/>
      <c r="Q237" s="17">
        <f t="shared" si="116"/>
        <v>2</v>
      </c>
      <c r="R237" s="18">
        <f t="shared" si="117"/>
        <v>0</v>
      </c>
      <c r="S237" s="12"/>
      <c r="T237" s="12"/>
      <c r="U237" s="12"/>
      <c r="V237" s="12"/>
      <c r="W237" s="12"/>
      <c r="X237" s="12"/>
      <c r="Y237" s="12"/>
      <c r="Z237" s="12"/>
      <c r="AA237" s="12"/>
      <c r="AB237" s="12"/>
    </row>
    <row r="238" spans="1:28" s="49" customFormat="1" ht="12.75" x14ac:dyDescent="0.25">
      <c r="A238" s="50"/>
      <c r="B238" s="65">
        <v>4</v>
      </c>
      <c r="C238" s="32" t="s">
        <v>25</v>
      </c>
      <c r="D238" s="32" t="s">
        <v>238</v>
      </c>
      <c r="E238" s="33" t="s">
        <v>125</v>
      </c>
      <c r="F238" s="13">
        <v>140.6875</v>
      </c>
      <c r="G238" s="35">
        <v>8</v>
      </c>
      <c r="H238" s="67">
        <f t="shared" si="113"/>
        <v>1125.5</v>
      </c>
      <c r="I238" s="12"/>
      <c r="J238" s="51">
        <f t="shared" ref="J238:J263" si="118">B238</f>
        <v>4</v>
      </c>
      <c r="K238" s="14" t="str">
        <f t="shared" ref="K238:K263" si="119">C238</f>
        <v>Болт оцинкованный</v>
      </c>
      <c r="L238" s="32" t="s">
        <v>238</v>
      </c>
      <c r="M238" s="15"/>
      <c r="N238" s="28" t="str">
        <f t="shared" si="114"/>
        <v>кг</v>
      </c>
      <c r="O238" s="16">
        <f t="shared" si="115"/>
        <v>140.6875</v>
      </c>
      <c r="P238" s="13"/>
      <c r="Q238" s="17">
        <f t="shared" si="116"/>
        <v>8</v>
      </c>
      <c r="R238" s="18">
        <f t="shared" si="117"/>
        <v>0</v>
      </c>
      <c r="S238" s="12"/>
      <c r="T238" s="12"/>
      <c r="U238" s="12"/>
      <c r="V238" s="12"/>
      <c r="W238" s="12"/>
      <c r="X238" s="12"/>
      <c r="Y238" s="12"/>
      <c r="Z238" s="12"/>
      <c r="AA238" s="12"/>
      <c r="AB238" s="12"/>
    </row>
    <row r="239" spans="1:28" s="49" customFormat="1" ht="12.75" x14ac:dyDescent="0.25">
      <c r="A239" s="50"/>
      <c r="B239" s="65">
        <v>5</v>
      </c>
      <c r="C239" s="32" t="s">
        <v>25</v>
      </c>
      <c r="D239" s="32" t="s">
        <v>65</v>
      </c>
      <c r="E239" s="33" t="s">
        <v>125</v>
      </c>
      <c r="F239" s="13">
        <v>149.15254237288138</v>
      </c>
      <c r="G239" s="35">
        <v>18</v>
      </c>
      <c r="H239" s="67">
        <f t="shared" si="113"/>
        <v>2684.7457627118647</v>
      </c>
      <c r="I239" s="12"/>
      <c r="J239" s="51">
        <f t="shared" si="118"/>
        <v>5</v>
      </c>
      <c r="K239" s="14" t="str">
        <f t="shared" si="119"/>
        <v>Болт оцинкованный</v>
      </c>
      <c r="L239" s="32" t="s">
        <v>65</v>
      </c>
      <c r="M239" s="15"/>
      <c r="N239" s="28" t="str">
        <f t="shared" si="114"/>
        <v>кг</v>
      </c>
      <c r="O239" s="16">
        <f t="shared" si="115"/>
        <v>149.15254237288138</v>
      </c>
      <c r="P239" s="13"/>
      <c r="Q239" s="17">
        <f t="shared" si="116"/>
        <v>18</v>
      </c>
      <c r="R239" s="18">
        <f t="shared" si="117"/>
        <v>0</v>
      </c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s="49" customFormat="1" ht="25.5" x14ac:dyDescent="0.25">
      <c r="A240" s="50"/>
      <c r="B240" s="65">
        <v>6</v>
      </c>
      <c r="C240" s="32" t="s">
        <v>139</v>
      </c>
      <c r="D240" s="32" t="s">
        <v>239</v>
      </c>
      <c r="E240" s="33" t="s">
        <v>125</v>
      </c>
      <c r="F240" s="13">
        <v>167.79661016949154</v>
      </c>
      <c r="G240" s="35">
        <v>10</v>
      </c>
      <c r="H240" s="67">
        <f t="shared" si="113"/>
        <v>1677.9661016949153</v>
      </c>
      <c r="I240" s="12"/>
      <c r="J240" s="51">
        <f t="shared" si="118"/>
        <v>6</v>
      </c>
      <c r="K240" s="14" t="str">
        <f t="shared" si="119"/>
        <v>Болт оцинкованный с полной резьбой</v>
      </c>
      <c r="L240" s="32" t="s">
        <v>239</v>
      </c>
      <c r="M240" s="15"/>
      <c r="N240" s="28" t="str">
        <f t="shared" si="114"/>
        <v>кг</v>
      </c>
      <c r="O240" s="16">
        <f t="shared" si="115"/>
        <v>167.79661016949154</v>
      </c>
      <c r="P240" s="13"/>
      <c r="Q240" s="17">
        <f t="shared" si="116"/>
        <v>10</v>
      </c>
      <c r="R240" s="18">
        <f t="shared" si="117"/>
        <v>0</v>
      </c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s="49" customFormat="1" ht="12.75" x14ac:dyDescent="0.25">
      <c r="A241" s="50"/>
      <c r="B241" s="65">
        <v>7</v>
      </c>
      <c r="C241" s="32" t="s">
        <v>26</v>
      </c>
      <c r="D241" s="32" t="s">
        <v>141</v>
      </c>
      <c r="E241" s="33" t="s">
        <v>125</v>
      </c>
      <c r="F241" s="13">
        <v>122.10169491525426</v>
      </c>
      <c r="G241" s="35">
        <v>8</v>
      </c>
      <c r="H241" s="67">
        <f t="shared" si="113"/>
        <v>976.81355932203405</v>
      </c>
      <c r="I241" s="12"/>
      <c r="J241" s="51">
        <f t="shared" si="118"/>
        <v>7</v>
      </c>
      <c r="K241" s="14" t="str">
        <f t="shared" si="119"/>
        <v>Болт с гайкой</v>
      </c>
      <c r="L241" s="32" t="s">
        <v>141</v>
      </c>
      <c r="M241" s="15"/>
      <c r="N241" s="28" t="str">
        <f t="shared" si="114"/>
        <v>кг</v>
      </c>
      <c r="O241" s="16">
        <f t="shared" si="115"/>
        <v>122.10169491525426</v>
      </c>
      <c r="P241" s="13"/>
      <c r="Q241" s="17">
        <f t="shared" si="116"/>
        <v>8</v>
      </c>
      <c r="R241" s="18">
        <f t="shared" si="117"/>
        <v>0</v>
      </c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s="49" customFormat="1" ht="25.5" x14ac:dyDescent="0.25">
      <c r="A242" s="50"/>
      <c r="B242" s="65">
        <v>8</v>
      </c>
      <c r="C242" s="32" t="s">
        <v>27</v>
      </c>
      <c r="D242" s="32" t="s">
        <v>223</v>
      </c>
      <c r="E242" s="33" t="s">
        <v>125</v>
      </c>
      <c r="F242" s="13">
        <v>163.13559322033899</v>
      </c>
      <c r="G242" s="35">
        <v>1</v>
      </c>
      <c r="H242" s="67">
        <f t="shared" si="113"/>
        <v>163.13559322033899</v>
      </c>
      <c r="I242" s="12"/>
      <c r="J242" s="51">
        <f t="shared" si="118"/>
        <v>8</v>
      </c>
      <c r="K242" s="14" t="str">
        <f t="shared" si="119"/>
        <v>Болт с полной резьбой оцинкованный</v>
      </c>
      <c r="L242" s="32" t="s">
        <v>223</v>
      </c>
      <c r="M242" s="15"/>
      <c r="N242" s="28" t="str">
        <f t="shared" si="114"/>
        <v>кг</v>
      </c>
      <c r="O242" s="16">
        <f t="shared" si="115"/>
        <v>163.13559322033899</v>
      </c>
      <c r="P242" s="13"/>
      <c r="Q242" s="17">
        <f t="shared" si="116"/>
        <v>1</v>
      </c>
      <c r="R242" s="18">
        <f t="shared" si="117"/>
        <v>0</v>
      </c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s="49" customFormat="1" ht="25.5" x14ac:dyDescent="0.25">
      <c r="A243" s="50"/>
      <c r="B243" s="65">
        <v>9</v>
      </c>
      <c r="C243" s="32" t="s">
        <v>27</v>
      </c>
      <c r="D243" s="32" t="s">
        <v>145</v>
      </c>
      <c r="E243" s="33" t="s">
        <v>125</v>
      </c>
      <c r="F243" s="13">
        <v>163.13559322033899</v>
      </c>
      <c r="G243" s="35">
        <v>5</v>
      </c>
      <c r="H243" s="67">
        <f t="shared" si="113"/>
        <v>815.67796610169489</v>
      </c>
      <c r="I243" s="12"/>
      <c r="J243" s="51">
        <f t="shared" si="118"/>
        <v>9</v>
      </c>
      <c r="K243" s="14" t="str">
        <f t="shared" si="119"/>
        <v>Болт с полной резьбой оцинкованный</v>
      </c>
      <c r="L243" s="32" t="s">
        <v>145</v>
      </c>
      <c r="M243" s="15"/>
      <c r="N243" s="28" t="str">
        <f t="shared" si="114"/>
        <v>кг</v>
      </c>
      <c r="O243" s="16">
        <f t="shared" si="115"/>
        <v>163.13559322033899</v>
      </c>
      <c r="P243" s="13"/>
      <c r="Q243" s="17">
        <f t="shared" si="116"/>
        <v>5</v>
      </c>
      <c r="R243" s="18">
        <f t="shared" si="117"/>
        <v>0</v>
      </c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s="49" customFormat="1" ht="12.75" customHeight="1" x14ac:dyDescent="0.25">
      <c r="A244" s="50"/>
      <c r="B244" s="65">
        <v>10</v>
      </c>
      <c r="C244" s="32" t="s">
        <v>28</v>
      </c>
      <c r="D244" s="32" t="s">
        <v>240</v>
      </c>
      <c r="E244" s="33" t="s">
        <v>125</v>
      </c>
      <c r="F244" s="13">
        <v>261.0169491525424</v>
      </c>
      <c r="G244" s="35">
        <v>3</v>
      </c>
      <c r="H244" s="67">
        <f>F244*G244</f>
        <v>783.05084745762724</v>
      </c>
      <c r="I244" s="12"/>
      <c r="J244" s="51">
        <f t="shared" si="118"/>
        <v>10</v>
      </c>
      <c r="K244" s="14" t="str">
        <f t="shared" si="119"/>
        <v>Болт с шестигранной головкой</v>
      </c>
      <c r="L244" s="32" t="s">
        <v>240</v>
      </c>
      <c r="M244" s="15"/>
      <c r="N244" s="28" t="str">
        <f>E244</f>
        <v>кг</v>
      </c>
      <c r="O244" s="16">
        <f>F244</f>
        <v>261.0169491525424</v>
      </c>
      <c r="P244" s="13"/>
      <c r="Q244" s="17">
        <f>G244</f>
        <v>3</v>
      </c>
      <c r="R244" s="18">
        <f>P244*Q244</f>
        <v>0</v>
      </c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s="49" customFormat="1" ht="12.75" customHeight="1" x14ac:dyDescent="0.25">
      <c r="A245" s="50"/>
      <c r="B245" s="65">
        <v>11</v>
      </c>
      <c r="C245" s="32" t="s">
        <v>28</v>
      </c>
      <c r="D245" s="32" t="s">
        <v>71</v>
      </c>
      <c r="E245" s="33" t="s">
        <v>125</v>
      </c>
      <c r="F245" s="13">
        <v>121.1864406779661</v>
      </c>
      <c r="G245" s="35">
        <v>3</v>
      </c>
      <c r="H245" s="67">
        <f t="shared" ref="H245:H251" si="120">F245*G245</f>
        <v>363.5593220338983</v>
      </c>
      <c r="I245" s="12"/>
      <c r="J245" s="51">
        <f t="shared" si="118"/>
        <v>11</v>
      </c>
      <c r="K245" s="14" t="str">
        <f t="shared" si="119"/>
        <v>Болт с шестигранной головкой</v>
      </c>
      <c r="L245" s="32" t="s">
        <v>71</v>
      </c>
      <c r="M245" s="15"/>
      <c r="N245" s="28" t="str">
        <f t="shared" ref="N245:N251" si="121">E245</f>
        <v>кг</v>
      </c>
      <c r="O245" s="16">
        <f t="shared" ref="O245:O251" si="122">F245</f>
        <v>121.1864406779661</v>
      </c>
      <c r="P245" s="13"/>
      <c r="Q245" s="17">
        <f t="shared" ref="Q245:Q251" si="123">G245</f>
        <v>3</v>
      </c>
      <c r="R245" s="18">
        <f t="shared" ref="R245:R251" si="124">P245*Q245</f>
        <v>0</v>
      </c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s="49" customFormat="1" ht="12.75" customHeight="1" x14ac:dyDescent="0.25">
      <c r="A246" s="50"/>
      <c r="B246" s="65">
        <v>12</v>
      </c>
      <c r="C246" s="32" t="s">
        <v>28</v>
      </c>
      <c r="D246" s="32" t="s">
        <v>147</v>
      </c>
      <c r="E246" s="33" t="s">
        <v>125</v>
      </c>
      <c r="F246" s="13">
        <v>115.12711864406781</v>
      </c>
      <c r="G246" s="35">
        <v>3</v>
      </c>
      <c r="H246" s="67">
        <f t="shared" si="120"/>
        <v>345.38135593220341</v>
      </c>
      <c r="I246" s="12"/>
      <c r="J246" s="51">
        <f t="shared" si="118"/>
        <v>12</v>
      </c>
      <c r="K246" s="14" t="str">
        <f t="shared" si="119"/>
        <v>Болт с шестигранной головкой</v>
      </c>
      <c r="L246" s="32" t="s">
        <v>147</v>
      </c>
      <c r="M246" s="15"/>
      <c r="N246" s="28" t="str">
        <f t="shared" si="121"/>
        <v>кг</v>
      </c>
      <c r="O246" s="16">
        <f t="shared" si="122"/>
        <v>115.12711864406781</v>
      </c>
      <c r="P246" s="13"/>
      <c r="Q246" s="17">
        <f t="shared" si="123"/>
        <v>3</v>
      </c>
      <c r="R246" s="18">
        <f t="shared" si="124"/>
        <v>0</v>
      </c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s="49" customFormat="1" ht="12.75" customHeight="1" x14ac:dyDescent="0.25">
      <c r="A247" s="50"/>
      <c r="B247" s="65">
        <v>13</v>
      </c>
      <c r="C247" s="32" t="s">
        <v>28</v>
      </c>
      <c r="D247" s="32" t="s">
        <v>241</v>
      </c>
      <c r="E247" s="33" t="s">
        <v>125</v>
      </c>
      <c r="F247" s="13">
        <v>130.5084745762712</v>
      </c>
      <c r="G247" s="35">
        <v>3</v>
      </c>
      <c r="H247" s="67">
        <f t="shared" si="120"/>
        <v>391.52542372881362</v>
      </c>
      <c r="I247" s="12"/>
      <c r="J247" s="51">
        <f t="shared" si="118"/>
        <v>13</v>
      </c>
      <c r="K247" s="14" t="str">
        <f t="shared" si="119"/>
        <v>Болт с шестигранной головкой</v>
      </c>
      <c r="L247" s="32" t="s">
        <v>241</v>
      </c>
      <c r="M247" s="15"/>
      <c r="N247" s="28" t="str">
        <f t="shared" si="121"/>
        <v>кг</v>
      </c>
      <c r="O247" s="16">
        <f t="shared" si="122"/>
        <v>130.5084745762712</v>
      </c>
      <c r="P247" s="13"/>
      <c r="Q247" s="17">
        <f t="shared" si="123"/>
        <v>3</v>
      </c>
      <c r="R247" s="18">
        <f t="shared" si="124"/>
        <v>0</v>
      </c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s="49" customFormat="1" ht="12.75" customHeight="1" x14ac:dyDescent="0.25">
      <c r="A248" s="50"/>
      <c r="B248" s="65">
        <v>14</v>
      </c>
      <c r="C248" s="32" t="s">
        <v>28</v>
      </c>
      <c r="D248" s="32" t="s">
        <v>148</v>
      </c>
      <c r="E248" s="33" t="s">
        <v>125</v>
      </c>
      <c r="F248" s="13">
        <v>130.5084745762712</v>
      </c>
      <c r="G248" s="35">
        <v>2</v>
      </c>
      <c r="H248" s="67">
        <f t="shared" si="120"/>
        <v>261.0169491525424</v>
      </c>
      <c r="I248" s="12"/>
      <c r="J248" s="51">
        <f t="shared" si="118"/>
        <v>14</v>
      </c>
      <c r="K248" s="14" t="str">
        <f t="shared" si="119"/>
        <v>Болт с шестигранной головкой</v>
      </c>
      <c r="L248" s="32" t="s">
        <v>148</v>
      </c>
      <c r="M248" s="15"/>
      <c r="N248" s="28" t="str">
        <f t="shared" si="121"/>
        <v>кг</v>
      </c>
      <c r="O248" s="16">
        <f t="shared" si="122"/>
        <v>130.5084745762712</v>
      </c>
      <c r="P248" s="13"/>
      <c r="Q248" s="17">
        <f t="shared" si="123"/>
        <v>2</v>
      </c>
      <c r="R248" s="18">
        <f t="shared" si="124"/>
        <v>0</v>
      </c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s="49" customFormat="1" ht="12.75" customHeight="1" x14ac:dyDescent="0.25">
      <c r="A249" s="50"/>
      <c r="B249" s="65">
        <v>15</v>
      </c>
      <c r="C249" s="32" t="s">
        <v>28</v>
      </c>
      <c r="D249" s="32" t="s">
        <v>242</v>
      </c>
      <c r="E249" s="33" t="s">
        <v>125</v>
      </c>
      <c r="F249" s="13">
        <v>144.49152542372883</v>
      </c>
      <c r="G249" s="35">
        <v>1</v>
      </c>
      <c r="H249" s="67">
        <f t="shared" si="120"/>
        <v>144.49152542372883</v>
      </c>
      <c r="I249" s="12"/>
      <c r="J249" s="51">
        <f t="shared" si="118"/>
        <v>15</v>
      </c>
      <c r="K249" s="14" t="str">
        <f t="shared" si="119"/>
        <v>Болт с шестигранной головкой</v>
      </c>
      <c r="L249" s="32" t="s">
        <v>242</v>
      </c>
      <c r="M249" s="15"/>
      <c r="N249" s="28" t="str">
        <f t="shared" si="121"/>
        <v>кг</v>
      </c>
      <c r="O249" s="16">
        <f t="shared" si="122"/>
        <v>144.49152542372883</v>
      </c>
      <c r="P249" s="13"/>
      <c r="Q249" s="17">
        <f t="shared" si="123"/>
        <v>1</v>
      </c>
      <c r="R249" s="18">
        <f t="shared" si="124"/>
        <v>0</v>
      </c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s="49" customFormat="1" ht="12.75" customHeight="1" x14ac:dyDescent="0.25">
      <c r="A250" s="50"/>
      <c r="B250" s="65">
        <v>16</v>
      </c>
      <c r="C250" s="32" t="s">
        <v>28</v>
      </c>
      <c r="D250" s="32" t="s">
        <v>243</v>
      </c>
      <c r="E250" s="33" t="s">
        <v>125</v>
      </c>
      <c r="F250" s="13">
        <v>139.83050847457628</v>
      </c>
      <c r="G250" s="35">
        <v>1</v>
      </c>
      <c r="H250" s="67">
        <f t="shared" si="120"/>
        <v>139.83050847457628</v>
      </c>
      <c r="I250" s="12"/>
      <c r="J250" s="51">
        <f t="shared" si="118"/>
        <v>16</v>
      </c>
      <c r="K250" s="14" t="str">
        <f t="shared" si="119"/>
        <v>Болт с шестигранной головкой</v>
      </c>
      <c r="L250" s="32" t="s">
        <v>243</v>
      </c>
      <c r="M250" s="15"/>
      <c r="N250" s="28" t="str">
        <f t="shared" si="121"/>
        <v>кг</v>
      </c>
      <c r="O250" s="16">
        <f t="shared" si="122"/>
        <v>139.83050847457628</v>
      </c>
      <c r="P250" s="13"/>
      <c r="Q250" s="17">
        <f t="shared" si="123"/>
        <v>1</v>
      </c>
      <c r="R250" s="18">
        <f t="shared" si="124"/>
        <v>0</v>
      </c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s="49" customFormat="1" ht="12.75" customHeight="1" x14ac:dyDescent="0.25">
      <c r="A251" s="50"/>
      <c r="B251" s="65">
        <v>17</v>
      </c>
      <c r="C251" s="32" t="s">
        <v>28</v>
      </c>
      <c r="D251" s="32" t="s">
        <v>244</v>
      </c>
      <c r="E251" s="33" t="s">
        <v>125</v>
      </c>
      <c r="F251" s="13">
        <v>130.5084745762712</v>
      </c>
      <c r="G251" s="35">
        <v>6</v>
      </c>
      <c r="H251" s="67">
        <f t="shared" si="120"/>
        <v>783.05084745762724</v>
      </c>
      <c r="I251" s="12"/>
      <c r="J251" s="51">
        <f t="shared" si="118"/>
        <v>17</v>
      </c>
      <c r="K251" s="14" t="str">
        <f t="shared" si="119"/>
        <v>Болт с шестигранной головкой</v>
      </c>
      <c r="L251" s="32" t="s">
        <v>244</v>
      </c>
      <c r="M251" s="15"/>
      <c r="N251" s="28" t="str">
        <f t="shared" si="121"/>
        <v>кг</v>
      </c>
      <c r="O251" s="16">
        <f t="shared" si="122"/>
        <v>130.5084745762712</v>
      </c>
      <c r="P251" s="13"/>
      <c r="Q251" s="17">
        <f t="shared" si="123"/>
        <v>6</v>
      </c>
      <c r="R251" s="18">
        <f t="shared" si="124"/>
        <v>0</v>
      </c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s="49" customFormat="1" ht="12.75" customHeight="1" x14ac:dyDescent="0.25">
      <c r="A252" s="50"/>
      <c r="B252" s="65">
        <v>18</v>
      </c>
      <c r="C252" s="32" t="s">
        <v>28</v>
      </c>
      <c r="D252" s="32" t="s">
        <v>245</v>
      </c>
      <c r="E252" s="33" t="s">
        <v>125</v>
      </c>
      <c r="F252" s="13">
        <v>139.83050847457628</v>
      </c>
      <c r="G252" s="35">
        <v>4</v>
      </c>
      <c r="H252" s="67">
        <f>F252*G252</f>
        <v>559.32203389830511</v>
      </c>
      <c r="I252" s="12"/>
      <c r="J252" s="51">
        <f t="shared" si="118"/>
        <v>18</v>
      </c>
      <c r="K252" s="14" t="str">
        <f t="shared" si="119"/>
        <v>Болт с шестигранной головкой</v>
      </c>
      <c r="L252" s="32" t="s">
        <v>245</v>
      </c>
      <c r="M252" s="15"/>
      <c r="N252" s="28" t="str">
        <f>E252</f>
        <v>кг</v>
      </c>
      <c r="O252" s="16">
        <f>F252</f>
        <v>139.83050847457628</v>
      </c>
      <c r="P252" s="13"/>
      <c r="Q252" s="17">
        <f>G252</f>
        <v>4</v>
      </c>
      <c r="R252" s="18">
        <f>P252*Q252</f>
        <v>0</v>
      </c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s="49" customFormat="1" ht="12.75" customHeight="1" x14ac:dyDescent="0.25">
      <c r="A253" s="50"/>
      <c r="B253" s="65">
        <v>19</v>
      </c>
      <c r="C253" s="32" t="s">
        <v>28</v>
      </c>
      <c r="D253" s="32" t="s">
        <v>153</v>
      </c>
      <c r="E253" s="33" t="s">
        <v>125</v>
      </c>
      <c r="F253" s="13">
        <v>157.33898305084747</v>
      </c>
      <c r="G253" s="35">
        <v>1</v>
      </c>
      <c r="H253" s="67">
        <f t="shared" ref="H253:H260" si="125">F253*G253</f>
        <v>157.33898305084747</v>
      </c>
      <c r="I253" s="12"/>
      <c r="J253" s="51">
        <f t="shared" si="118"/>
        <v>19</v>
      </c>
      <c r="K253" s="14" t="str">
        <f t="shared" si="119"/>
        <v>Болт с шестигранной головкой</v>
      </c>
      <c r="L253" s="32" t="s">
        <v>153</v>
      </c>
      <c r="M253" s="15"/>
      <c r="N253" s="28" t="str">
        <f t="shared" ref="N253:N260" si="126">E253</f>
        <v>кг</v>
      </c>
      <c r="O253" s="16">
        <f t="shared" ref="O253:O260" si="127">F253</f>
        <v>157.33898305084747</v>
      </c>
      <c r="P253" s="13"/>
      <c r="Q253" s="17">
        <f t="shared" ref="Q253:Q260" si="128">G253</f>
        <v>1</v>
      </c>
      <c r="R253" s="18">
        <f t="shared" ref="R253:R260" si="129">P253*Q253</f>
        <v>0</v>
      </c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s="49" customFormat="1" ht="12.75" x14ac:dyDescent="0.25">
      <c r="A254" s="50"/>
      <c r="B254" s="65">
        <v>20</v>
      </c>
      <c r="C254" s="32" t="s">
        <v>157</v>
      </c>
      <c r="D254" s="32" t="s">
        <v>246</v>
      </c>
      <c r="E254" s="33" t="s">
        <v>125</v>
      </c>
      <c r="F254" s="13">
        <v>372.88135593220341</v>
      </c>
      <c r="G254" s="35">
        <v>1</v>
      </c>
      <c r="H254" s="67">
        <f t="shared" si="125"/>
        <v>372.88135593220341</v>
      </c>
      <c r="I254" s="12"/>
      <c r="J254" s="51">
        <f t="shared" si="118"/>
        <v>20</v>
      </c>
      <c r="K254" s="14" t="str">
        <f t="shared" si="119"/>
        <v>Гайка</v>
      </c>
      <c r="L254" s="32" t="s">
        <v>246</v>
      </c>
      <c r="M254" s="15"/>
      <c r="N254" s="28" t="str">
        <f t="shared" si="126"/>
        <v>кг</v>
      </c>
      <c r="O254" s="16">
        <f t="shared" si="127"/>
        <v>372.88135593220341</v>
      </c>
      <c r="P254" s="13"/>
      <c r="Q254" s="17">
        <f t="shared" si="128"/>
        <v>1</v>
      </c>
      <c r="R254" s="18">
        <f t="shared" si="129"/>
        <v>0</v>
      </c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s="49" customFormat="1" ht="12.75" x14ac:dyDescent="0.25">
      <c r="A255" s="50"/>
      <c r="B255" s="65">
        <v>21</v>
      </c>
      <c r="C255" s="32" t="s">
        <v>157</v>
      </c>
      <c r="D255" s="32" t="s">
        <v>247</v>
      </c>
      <c r="E255" s="33" t="s">
        <v>125</v>
      </c>
      <c r="F255" s="13">
        <v>596.61016949152543</v>
      </c>
      <c r="G255" s="35">
        <v>1</v>
      </c>
      <c r="H255" s="67">
        <f t="shared" si="125"/>
        <v>596.61016949152543</v>
      </c>
      <c r="I255" s="12"/>
      <c r="J255" s="51">
        <f t="shared" si="118"/>
        <v>21</v>
      </c>
      <c r="K255" s="14" t="str">
        <f t="shared" si="119"/>
        <v>Гайка</v>
      </c>
      <c r="L255" s="32" t="s">
        <v>247</v>
      </c>
      <c r="M255" s="15"/>
      <c r="N255" s="28" t="str">
        <f t="shared" si="126"/>
        <v>кг</v>
      </c>
      <c r="O255" s="16">
        <f t="shared" si="127"/>
        <v>596.61016949152543</v>
      </c>
      <c r="P255" s="13"/>
      <c r="Q255" s="17">
        <f t="shared" si="128"/>
        <v>1</v>
      </c>
      <c r="R255" s="18">
        <f t="shared" si="129"/>
        <v>0</v>
      </c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s="49" customFormat="1" ht="12.75" x14ac:dyDescent="0.25">
      <c r="A256" s="50"/>
      <c r="B256" s="65">
        <v>22</v>
      </c>
      <c r="C256" s="32" t="s">
        <v>30</v>
      </c>
      <c r="D256" s="32" t="s">
        <v>76</v>
      </c>
      <c r="E256" s="33" t="s">
        <v>125</v>
      </c>
      <c r="F256" s="13">
        <v>302.77966101694915</v>
      </c>
      <c r="G256" s="35">
        <v>1</v>
      </c>
      <c r="H256" s="67">
        <f t="shared" si="125"/>
        <v>302.77966101694915</v>
      </c>
      <c r="I256" s="12"/>
      <c r="J256" s="51">
        <f t="shared" si="118"/>
        <v>22</v>
      </c>
      <c r="K256" s="14" t="str">
        <f t="shared" si="119"/>
        <v>Гайка М12</v>
      </c>
      <c r="L256" s="32" t="s">
        <v>76</v>
      </c>
      <c r="M256" s="15"/>
      <c r="N256" s="28" t="str">
        <f t="shared" si="126"/>
        <v>кг</v>
      </c>
      <c r="O256" s="16">
        <f t="shared" si="127"/>
        <v>302.77966101694915</v>
      </c>
      <c r="P256" s="13"/>
      <c r="Q256" s="17">
        <f t="shared" si="128"/>
        <v>1</v>
      </c>
      <c r="R256" s="18">
        <f t="shared" si="129"/>
        <v>0</v>
      </c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s="49" customFormat="1" ht="12.75" x14ac:dyDescent="0.25">
      <c r="A257" s="50"/>
      <c r="B257" s="65">
        <v>23</v>
      </c>
      <c r="C257" s="32" t="s">
        <v>31</v>
      </c>
      <c r="D257" s="32" t="s">
        <v>160</v>
      </c>
      <c r="E257" s="33" t="s">
        <v>125</v>
      </c>
      <c r="F257" s="13">
        <v>149.15254237288136</v>
      </c>
      <c r="G257" s="35">
        <v>16</v>
      </c>
      <c r="H257" s="67">
        <f t="shared" si="125"/>
        <v>2386.4406779661017</v>
      </c>
      <c r="I257" s="12"/>
      <c r="J257" s="51">
        <f t="shared" si="118"/>
        <v>23</v>
      </c>
      <c r="K257" s="14" t="str">
        <f t="shared" si="119"/>
        <v>Гайка оцинкованная</v>
      </c>
      <c r="L257" s="32" t="s">
        <v>160</v>
      </c>
      <c r="M257" s="15"/>
      <c r="N257" s="28" t="str">
        <f t="shared" si="126"/>
        <v>кг</v>
      </c>
      <c r="O257" s="16">
        <f t="shared" si="127"/>
        <v>149.15254237288136</v>
      </c>
      <c r="P257" s="13"/>
      <c r="Q257" s="17">
        <f t="shared" si="128"/>
        <v>16</v>
      </c>
      <c r="R257" s="18">
        <f t="shared" si="129"/>
        <v>0</v>
      </c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s="49" customFormat="1" ht="12.75" x14ac:dyDescent="0.25">
      <c r="A258" s="50"/>
      <c r="B258" s="65">
        <v>24</v>
      </c>
      <c r="C258" s="32" t="s">
        <v>31</v>
      </c>
      <c r="D258" s="32" t="s">
        <v>78</v>
      </c>
      <c r="E258" s="33" t="s">
        <v>125</v>
      </c>
      <c r="F258" s="13">
        <v>139.0084745762712</v>
      </c>
      <c r="G258" s="35">
        <v>3</v>
      </c>
      <c r="H258" s="67">
        <f t="shared" si="125"/>
        <v>417.02542372881362</v>
      </c>
      <c r="I258" s="12"/>
      <c r="J258" s="51">
        <f t="shared" si="118"/>
        <v>24</v>
      </c>
      <c r="K258" s="14" t="str">
        <f t="shared" si="119"/>
        <v>Гайка оцинкованная</v>
      </c>
      <c r="L258" s="32" t="s">
        <v>78</v>
      </c>
      <c r="M258" s="15"/>
      <c r="N258" s="28" t="str">
        <f t="shared" si="126"/>
        <v>кг</v>
      </c>
      <c r="O258" s="16">
        <f t="shared" si="127"/>
        <v>139.0084745762712</v>
      </c>
      <c r="P258" s="13"/>
      <c r="Q258" s="17">
        <f t="shared" si="128"/>
        <v>3</v>
      </c>
      <c r="R258" s="18">
        <f t="shared" si="129"/>
        <v>0</v>
      </c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s="49" customFormat="1" ht="12.75" x14ac:dyDescent="0.25">
      <c r="A259" s="50"/>
      <c r="B259" s="65">
        <v>25</v>
      </c>
      <c r="C259" s="32" t="s">
        <v>31</v>
      </c>
      <c r="D259" s="32" t="s">
        <v>161</v>
      </c>
      <c r="E259" s="33" t="s">
        <v>125</v>
      </c>
      <c r="F259" s="13">
        <v>196.63559322033902</v>
      </c>
      <c r="G259" s="35">
        <v>3</v>
      </c>
      <c r="H259" s="67">
        <f t="shared" si="125"/>
        <v>589.90677966101703</v>
      </c>
      <c r="I259" s="12"/>
      <c r="J259" s="51">
        <f t="shared" si="118"/>
        <v>25</v>
      </c>
      <c r="K259" s="14" t="str">
        <f t="shared" si="119"/>
        <v>Гайка оцинкованная</v>
      </c>
      <c r="L259" s="32" t="s">
        <v>161</v>
      </c>
      <c r="M259" s="15"/>
      <c r="N259" s="28" t="str">
        <f t="shared" si="126"/>
        <v>кг</v>
      </c>
      <c r="O259" s="16">
        <f t="shared" si="127"/>
        <v>196.63559322033902</v>
      </c>
      <c r="P259" s="13"/>
      <c r="Q259" s="17">
        <f t="shared" si="128"/>
        <v>3</v>
      </c>
      <c r="R259" s="18">
        <f t="shared" si="129"/>
        <v>0</v>
      </c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s="49" customFormat="1" ht="12.75" x14ac:dyDescent="0.25">
      <c r="A260" s="50"/>
      <c r="B260" s="65">
        <v>26</v>
      </c>
      <c r="C260" s="32" t="s">
        <v>31</v>
      </c>
      <c r="D260" s="32" t="s">
        <v>79</v>
      </c>
      <c r="E260" s="33" t="s">
        <v>125</v>
      </c>
      <c r="F260" s="13">
        <v>247.51271186440678</v>
      </c>
      <c r="G260" s="35">
        <v>2</v>
      </c>
      <c r="H260" s="67">
        <f t="shared" si="125"/>
        <v>495.02542372881356</v>
      </c>
      <c r="I260" s="12"/>
      <c r="J260" s="51">
        <f t="shared" si="118"/>
        <v>26</v>
      </c>
      <c r="K260" s="14" t="str">
        <f t="shared" si="119"/>
        <v>Гайка оцинкованная</v>
      </c>
      <c r="L260" s="32" t="s">
        <v>79</v>
      </c>
      <c r="M260" s="15"/>
      <c r="N260" s="28" t="str">
        <f t="shared" si="126"/>
        <v>кг</v>
      </c>
      <c r="O260" s="16">
        <f t="shared" si="127"/>
        <v>247.51271186440678</v>
      </c>
      <c r="P260" s="13"/>
      <c r="Q260" s="17">
        <f t="shared" si="128"/>
        <v>2</v>
      </c>
      <c r="R260" s="18">
        <f t="shared" si="129"/>
        <v>0</v>
      </c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s="49" customFormat="1" ht="12.75" x14ac:dyDescent="0.25">
      <c r="A261" s="50"/>
      <c r="B261" s="65">
        <v>27</v>
      </c>
      <c r="C261" s="32" t="s">
        <v>31</v>
      </c>
      <c r="D261" s="32" t="s">
        <v>80</v>
      </c>
      <c r="E261" s="33" t="s">
        <v>125</v>
      </c>
      <c r="F261" s="13">
        <v>223.72881355932205</v>
      </c>
      <c r="G261" s="35">
        <v>6</v>
      </c>
      <c r="H261" s="67">
        <f>F261*G261</f>
        <v>1342.3728813559323</v>
      </c>
      <c r="I261" s="12"/>
      <c r="J261" s="51">
        <f t="shared" si="118"/>
        <v>27</v>
      </c>
      <c r="K261" s="14" t="str">
        <f t="shared" si="119"/>
        <v>Гайка оцинкованная</v>
      </c>
      <c r="L261" s="32" t="s">
        <v>80</v>
      </c>
      <c r="M261" s="15"/>
      <c r="N261" s="28" t="str">
        <f>E261</f>
        <v>кг</v>
      </c>
      <c r="O261" s="16">
        <f>F261</f>
        <v>223.72881355932205</v>
      </c>
      <c r="P261" s="13"/>
      <c r="Q261" s="17">
        <f>G261</f>
        <v>6</v>
      </c>
      <c r="R261" s="18">
        <f>P261*Q261</f>
        <v>0</v>
      </c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s="49" customFormat="1" ht="12.75" x14ac:dyDescent="0.25">
      <c r="A262" s="50"/>
      <c r="B262" s="65">
        <v>28</v>
      </c>
      <c r="C262" s="32" t="s">
        <v>32</v>
      </c>
      <c r="D262" s="32" t="s">
        <v>163</v>
      </c>
      <c r="E262" s="33" t="s">
        <v>125</v>
      </c>
      <c r="F262" s="13">
        <v>139.83050847457628</v>
      </c>
      <c r="G262" s="35">
        <v>4</v>
      </c>
      <c r="H262" s="67">
        <f t="shared" ref="H262:H269" si="130">F262*G262</f>
        <v>559.32203389830511</v>
      </c>
      <c r="I262" s="12"/>
      <c r="J262" s="51">
        <f t="shared" si="118"/>
        <v>28</v>
      </c>
      <c r="K262" s="14" t="str">
        <f t="shared" si="119"/>
        <v>Гайка шестигранная</v>
      </c>
      <c r="L262" s="32" t="s">
        <v>163</v>
      </c>
      <c r="M262" s="15"/>
      <c r="N262" s="28" t="str">
        <f t="shared" ref="N262:N269" si="131">E262</f>
        <v>кг</v>
      </c>
      <c r="O262" s="16">
        <f t="shared" ref="O262:O269" si="132">F262</f>
        <v>139.83050847457628</v>
      </c>
      <c r="P262" s="13"/>
      <c r="Q262" s="17">
        <f t="shared" ref="Q262:Q269" si="133">G262</f>
        <v>4</v>
      </c>
      <c r="R262" s="18">
        <f t="shared" ref="R262:R269" si="134">P262*Q262</f>
        <v>0</v>
      </c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s="49" customFormat="1" ht="12.75" x14ac:dyDescent="0.25">
      <c r="A263" s="50"/>
      <c r="B263" s="65">
        <v>29</v>
      </c>
      <c r="C263" s="32" t="s">
        <v>32</v>
      </c>
      <c r="D263" s="32" t="s">
        <v>81</v>
      </c>
      <c r="E263" s="33" t="s">
        <v>125</v>
      </c>
      <c r="F263" s="13">
        <v>210.67796610169492</v>
      </c>
      <c r="G263" s="35">
        <v>2</v>
      </c>
      <c r="H263" s="67">
        <f t="shared" si="130"/>
        <v>421.35593220338984</v>
      </c>
      <c r="I263" s="12"/>
      <c r="J263" s="51">
        <f t="shared" si="118"/>
        <v>29</v>
      </c>
      <c r="K263" s="14" t="str">
        <f t="shared" si="119"/>
        <v>Гайка шестигранная</v>
      </c>
      <c r="L263" s="32" t="s">
        <v>81</v>
      </c>
      <c r="M263" s="15"/>
      <c r="N263" s="28" t="str">
        <f t="shared" si="131"/>
        <v>кг</v>
      </c>
      <c r="O263" s="16">
        <f t="shared" si="132"/>
        <v>210.67796610169492</v>
      </c>
      <c r="P263" s="13"/>
      <c r="Q263" s="17">
        <f t="shared" si="133"/>
        <v>2</v>
      </c>
      <c r="R263" s="18">
        <f t="shared" si="134"/>
        <v>0</v>
      </c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s="49" customFormat="1" ht="12.75" x14ac:dyDescent="0.25">
      <c r="A264" s="50"/>
      <c r="B264" s="65">
        <v>30</v>
      </c>
      <c r="C264" s="32" t="s">
        <v>32</v>
      </c>
      <c r="D264" s="32" t="s">
        <v>82</v>
      </c>
      <c r="E264" s="33" t="s">
        <v>125</v>
      </c>
      <c r="F264" s="13">
        <v>139.83050847457628</v>
      </c>
      <c r="G264" s="35">
        <v>66</v>
      </c>
      <c r="H264" s="67">
        <f t="shared" si="130"/>
        <v>9228.8135593220341</v>
      </c>
      <c r="I264" s="12"/>
      <c r="J264" s="51">
        <f t="shared" ref="J264:J289" si="135">B264</f>
        <v>30</v>
      </c>
      <c r="K264" s="14" t="str">
        <f t="shared" ref="K264:K289" si="136">C264</f>
        <v>Гайка шестигранная</v>
      </c>
      <c r="L264" s="32" t="s">
        <v>82</v>
      </c>
      <c r="M264" s="15"/>
      <c r="N264" s="28" t="str">
        <f t="shared" si="131"/>
        <v>кг</v>
      </c>
      <c r="O264" s="16">
        <f t="shared" si="132"/>
        <v>139.83050847457628</v>
      </c>
      <c r="P264" s="13"/>
      <c r="Q264" s="17">
        <f t="shared" si="133"/>
        <v>66</v>
      </c>
      <c r="R264" s="18">
        <f t="shared" si="134"/>
        <v>0</v>
      </c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s="49" customFormat="1" ht="12.75" x14ac:dyDescent="0.25">
      <c r="A265" s="50"/>
      <c r="B265" s="65">
        <v>31</v>
      </c>
      <c r="C265" s="32" t="s">
        <v>32</v>
      </c>
      <c r="D265" s="32" t="s">
        <v>83</v>
      </c>
      <c r="E265" s="33" t="s">
        <v>125</v>
      </c>
      <c r="F265" s="13">
        <v>139.83050847457628</v>
      </c>
      <c r="G265" s="35">
        <v>7</v>
      </c>
      <c r="H265" s="67">
        <f t="shared" si="130"/>
        <v>978.81355932203394</v>
      </c>
      <c r="I265" s="12"/>
      <c r="J265" s="51">
        <f t="shared" si="135"/>
        <v>31</v>
      </c>
      <c r="K265" s="14" t="str">
        <f t="shared" si="136"/>
        <v>Гайка шестигранная</v>
      </c>
      <c r="L265" s="32" t="s">
        <v>83</v>
      </c>
      <c r="M265" s="15"/>
      <c r="N265" s="28" t="str">
        <f t="shared" si="131"/>
        <v>кг</v>
      </c>
      <c r="O265" s="16">
        <f t="shared" si="132"/>
        <v>139.83050847457628</v>
      </c>
      <c r="P265" s="13"/>
      <c r="Q265" s="17">
        <f t="shared" si="133"/>
        <v>7</v>
      </c>
      <c r="R265" s="18">
        <f t="shared" si="134"/>
        <v>0</v>
      </c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s="49" customFormat="1" ht="12.75" x14ac:dyDescent="0.25">
      <c r="A266" s="50"/>
      <c r="B266" s="65">
        <v>32</v>
      </c>
      <c r="C266" s="32" t="s">
        <v>32</v>
      </c>
      <c r="D266" s="32" t="s">
        <v>84</v>
      </c>
      <c r="E266" s="33" t="s">
        <v>125</v>
      </c>
      <c r="F266" s="13">
        <v>139.83050847457628</v>
      </c>
      <c r="G266" s="35">
        <v>7</v>
      </c>
      <c r="H266" s="67">
        <f t="shared" si="130"/>
        <v>978.81355932203394</v>
      </c>
      <c r="I266" s="12"/>
      <c r="J266" s="51">
        <f t="shared" si="135"/>
        <v>32</v>
      </c>
      <c r="K266" s="14" t="str">
        <f t="shared" si="136"/>
        <v>Гайка шестигранная</v>
      </c>
      <c r="L266" s="32" t="s">
        <v>84</v>
      </c>
      <c r="M266" s="15"/>
      <c r="N266" s="28" t="str">
        <f t="shared" si="131"/>
        <v>кг</v>
      </c>
      <c r="O266" s="16">
        <f t="shared" si="132"/>
        <v>139.83050847457628</v>
      </c>
      <c r="P266" s="13"/>
      <c r="Q266" s="17">
        <f t="shared" si="133"/>
        <v>7</v>
      </c>
      <c r="R266" s="18">
        <f t="shared" si="134"/>
        <v>0</v>
      </c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s="49" customFormat="1" ht="12.75" x14ac:dyDescent="0.25">
      <c r="A267" s="50"/>
      <c r="B267" s="65">
        <v>33</v>
      </c>
      <c r="C267" s="32" t="s">
        <v>32</v>
      </c>
      <c r="D267" s="32" t="s">
        <v>164</v>
      </c>
      <c r="E267" s="33" t="s">
        <v>125</v>
      </c>
      <c r="F267" s="13">
        <v>160.33898305084747</v>
      </c>
      <c r="G267" s="35">
        <v>7</v>
      </c>
      <c r="H267" s="67">
        <f t="shared" si="130"/>
        <v>1122.3728813559323</v>
      </c>
      <c r="I267" s="12"/>
      <c r="J267" s="51">
        <f t="shared" si="135"/>
        <v>33</v>
      </c>
      <c r="K267" s="14" t="str">
        <f t="shared" si="136"/>
        <v>Гайка шестигранная</v>
      </c>
      <c r="L267" s="32" t="s">
        <v>164</v>
      </c>
      <c r="M267" s="15"/>
      <c r="N267" s="28" t="str">
        <f t="shared" si="131"/>
        <v>кг</v>
      </c>
      <c r="O267" s="16">
        <f t="shared" si="132"/>
        <v>160.33898305084747</v>
      </c>
      <c r="P267" s="13"/>
      <c r="Q267" s="17">
        <f t="shared" si="133"/>
        <v>7</v>
      </c>
      <c r="R267" s="18">
        <f t="shared" si="134"/>
        <v>0</v>
      </c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s="49" customFormat="1" ht="12.75" x14ac:dyDescent="0.25">
      <c r="A268" s="50"/>
      <c r="B268" s="65">
        <v>34</v>
      </c>
      <c r="C268" s="32" t="s">
        <v>165</v>
      </c>
      <c r="D268" s="32" t="s">
        <v>166</v>
      </c>
      <c r="E268" s="33" t="s">
        <v>125</v>
      </c>
      <c r="F268" s="13">
        <v>139.83050847457628</v>
      </c>
      <c r="G268" s="35">
        <v>7</v>
      </c>
      <c r="H268" s="67">
        <f t="shared" si="130"/>
        <v>978.81355932203394</v>
      </c>
      <c r="I268" s="12"/>
      <c r="J268" s="51">
        <f t="shared" si="135"/>
        <v>34</v>
      </c>
      <c r="K268" s="14" t="str">
        <f t="shared" si="136"/>
        <v>Гайка шестиграннная</v>
      </c>
      <c r="L268" s="32" t="s">
        <v>166</v>
      </c>
      <c r="M268" s="15"/>
      <c r="N268" s="28" t="str">
        <f t="shared" si="131"/>
        <v>кг</v>
      </c>
      <c r="O268" s="16">
        <f t="shared" si="132"/>
        <v>139.83050847457628</v>
      </c>
      <c r="P268" s="13"/>
      <c r="Q268" s="17">
        <f t="shared" si="133"/>
        <v>7</v>
      </c>
      <c r="R268" s="18">
        <f t="shared" si="134"/>
        <v>0</v>
      </c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s="49" customFormat="1" ht="12.75" x14ac:dyDescent="0.25">
      <c r="A269" s="50"/>
      <c r="B269" s="65">
        <v>35</v>
      </c>
      <c r="C269" s="32" t="s">
        <v>33</v>
      </c>
      <c r="D269" s="32" t="s">
        <v>88</v>
      </c>
      <c r="E269" s="33" t="s">
        <v>125</v>
      </c>
      <c r="F269" s="13">
        <v>83.898305084745772</v>
      </c>
      <c r="G269" s="35">
        <v>4</v>
      </c>
      <c r="H269" s="67">
        <f t="shared" si="130"/>
        <v>335.59322033898309</v>
      </c>
      <c r="I269" s="12"/>
      <c r="J269" s="51">
        <f t="shared" si="135"/>
        <v>35</v>
      </c>
      <c r="K269" s="14" t="str">
        <f t="shared" si="136"/>
        <v>Гвоздь строительный</v>
      </c>
      <c r="L269" s="32" t="s">
        <v>88</v>
      </c>
      <c r="M269" s="15"/>
      <c r="N269" s="28" t="str">
        <f t="shared" si="131"/>
        <v>кг</v>
      </c>
      <c r="O269" s="16">
        <f t="shared" si="132"/>
        <v>83.898305084745772</v>
      </c>
      <c r="P269" s="13"/>
      <c r="Q269" s="17">
        <f t="shared" si="133"/>
        <v>4</v>
      </c>
      <c r="R269" s="18">
        <f t="shared" si="134"/>
        <v>0</v>
      </c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s="49" customFormat="1" ht="12.75" x14ac:dyDescent="0.25">
      <c r="A270" s="50"/>
      <c r="B270" s="65">
        <v>36</v>
      </c>
      <c r="C270" s="32" t="s">
        <v>33</v>
      </c>
      <c r="D270" s="32" t="s">
        <v>91</v>
      </c>
      <c r="E270" s="33" t="s">
        <v>125</v>
      </c>
      <c r="F270" s="13">
        <v>88.559322033898312</v>
      </c>
      <c r="G270" s="35">
        <v>4</v>
      </c>
      <c r="H270" s="67">
        <f>F270*G270</f>
        <v>354.23728813559325</v>
      </c>
      <c r="I270" s="12"/>
      <c r="J270" s="51">
        <f t="shared" si="135"/>
        <v>36</v>
      </c>
      <c r="K270" s="14" t="str">
        <f t="shared" si="136"/>
        <v>Гвоздь строительный</v>
      </c>
      <c r="L270" s="32" t="s">
        <v>91</v>
      </c>
      <c r="M270" s="15"/>
      <c r="N270" s="28" t="str">
        <f>E270</f>
        <v>кг</v>
      </c>
      <c r="O270" s="16">
        <f>F270</f>
        <v>88.559322033898312</v>
      </c>
      <c r="P270" s="13"/>
      <c r="Q270" s="17">
        <f>G270</f>
        <v>4</v>
      </c>
      <c r="R270" s="18">
        <f>P270*Q270</f>
        <v>0</v>
      </c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s="49" customFormat="1" ht="12.75" x14ac:dyDescent="0.25">
      <c r="A271" s="50"/>
      <c r="B271" s="65">
        <v>37</v>
      </c>
      <c r="C271" s="32" t="s">
        <v>37</v>
      </c>
      <c r="D271" s="32" t="s">
        <v>174</v>
      </c>
      <c r="E271" s="33" t="s">
        <v>128</v>
      </c>
      <c r="F271" s="13">
        <v>64.788135593220346</v>
      </c>
      <c r="G271" s="35">
        <v>5</v>
      </c>
      <c r="H271" s="67">
        <f t="shared" ref="H271:H277" si="137">F271*G271</f>
        <v>323.9406779661017</v>
      </c>
      <c r="I271" s="12"/>
      <c r="J271" s="51">
        <f t="shared" si="135"/>
        <v>37</v>
      </c>
      <c r="K271" s="14" t="str">
        <f t="shared" si="136"/>
        <v>Саморез</v>
      </c>
      <c r="L271" s="32" t="s">
        <v>174</v>
      </c>
      <c r="M271" s="15"/>
      <c r="N271" s="28" t="str">
        <f t="shared" ref="N271:N277" si="138">E271</f>
        <v>упак</v>
      </c>
      <c r="O271" s="16">
        <f t="shared" ref="O271:O277" si="139">F271</f>
        <v>64.788135593220346</v>
      </c>
      <c r="P271" s="13"/>
      <c r="Q271" s="17">
        <f t="shared" ref="Q271:Q277" si="140">G271</f>
        <v>5</v>
      </c>
      <c r="R271" s="18">
        <f t="shared" ref="R271:R277" si="141">P271*Q271</f>
        <v>0</v>
      </c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s="49" customFormat="1" ht="12.75" x14ac:dyDescent="0.25">
      <c r="A272" s="50"/>
      <c r="B272" s="65">
        <v>38</v>
      </c>
      <c r="C272" s="32" t="s">
        <v>46</v>
      </c>
      <c r="D272" s="32" t="s">
        <v>248</v>
      </c>
      <c r="E272" s="33" t="s">
        <v>129</v>
      </c>
      <c r="F272" s="13">
        <v>74.576271186440678</v>
      </c>
      <c r="G272" s="35">
        <v>150</v>
      </c>
      <c r="H272" s="67">
        <f t="shared" si="137"/>
        <v>11186.440677966102</v>
      </c>
      <c r="I272" s="12"/>
      <c r="J272" s="51">
        <f t="shared" si="135"/>
        <v>38</v>
      </c>
      <c r="K272" s="14" t="str">
        <f t="shared" si="136"/>
        <v>Сетка стальная "Рабица"</v>
      </c>
      <c r="L272" s="32" t="s">
        <v>248</v>
      </c>
      <c r="M272" s="15"/>
      <c r="N272" s="28" t="str">
        <f t="shared" si="138"/>
        <v>м2</v>
      </c>
      <c r="O272" s="16">
        <f t="shared" si="139"/>
        <v>74.576271186440678</v>
      </c>
      <c r="P272" s="13"/>
      <c r="Q272" s="17">
        <f t="shared" si="140"/>
        <v>150</v>
      </c>
      <c r="R272" s="18">
        <f t="shared" si="141"/>
        <v>0</v>
      </c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s="49" customFormat="1" ht="12.75" x14ac:dyDescent="0.25">
      <c r="A273" s="50"/>
      <c r="B273" s="65">
        <v>39</v>
      </c>
      <c r="C273" s="32" t="s">
        <v>47</v>
      </c>
      <c r="D273" s="32" t="s">
        <v>114</v>
      </c>
      <c r="E273" s="33" t="s">
        <v>125</v>
      </c>
      <c r="F273" s="13">
        <v>167.79661016949154</v>
      </c>
      <c r="G273" s="35">
        <v>3</v>
      </c>
      <c r="H273" s="67">
        <f t="shared" si="137"/>
        <v>503.38983050847463</v>
      </c>
      <c r="I273" s="12"/>
      <c r="J273" s="51">
        <f t="shared" si="135"/>
        <v>39</v>
      </c>
      <c r="K273" s="14" t="str">
        <f t="shared" si="136"/>
        <v>Шайба гроверная</v>
      </c>
      <c r="L273" s="32" t="s">
        <v>114</v>
      </c>
      <c r="M273" s="15"/>
      <c r="N273" s="28" t="str">
        <f t="shared" si="138"/>
        <v>кг</v>
      </c>
      <c r="O273" s="16">
        <f t="shared" si="139"/>
        <v>167.79661016949154</v>
      </c>
      <c r="P273" s="13"/>
      <c r="Q273" s="17">
        <f t="shared" si="140"/>
        <v>3</v>
      </c>
      <c r="R273" s="18">
        <f t="shared" si="141"/>
        <v>0</v>
      </c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s="49" customFormat="1" ht="12.75" x14ac:dyDescent="0.25">
      <c r="A274" s="50"/>
      <c r="B274" s="65">
        <v>40</v>
      </c>
      <c r="C274" s="32" t="s">
        <v>47</v>
      </c>
      <c r="D274" s="32" t="s">
        <v>200</v>
      </c>
      <c r="E274" s="33" t="s">
        <v>125</v>
      </c>
      <c r="F274" s="13">
        <v>167.79661016949154</v>
      </c>
      <c r="G274" s="35">
        <v>4</v>
      </c>
      <c r="H274" s="67">
        <f t="shared" si="137"/>
        <v>671.18644067796617</v>
      </c>
      <c r="I274" s="12"/>
      <c r="J274" s="51">
        <f t="shared" si="135"/>
        <v>40</v>
      </c>
      <c r="K274" s="14" t="str">
        <f t="shared" si="136"/>
        <v>Шайба гроверная</v>
      </c>
      <c r="L274" s="32" t="s">
        <v>200</v>
      </c>
      <c r="M274" s="15"/>
      <c r="N274" s="28" t="str">
        <f t="shared" si="138"/>
        <v>кг</v>
      </c>
      <c r="O274" s="16">
        <f t="shared" si="139"/>
        <v>167.79661016949154</v>
      </c>
      <c r="P274" s="13"/>
      <c r="Q274" s="17">
        <f t="shared" si="140"/>
        <v>4</v>
      </c>
      <c r="R274" s="18">
        <f t="shared" si="141"/>
        <v>0</v>
      </c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s="49" customFormat="1" ht="12.75" x14ac:dyDescent="0.25">
      <c r="A275" s="50"/>
      <c r="B275" s="65">
        <v>41</v>
      </c>
      <c r="C275" s="32" t="s">
        <v>47</v>
      </c>
      <c r="D275" s="32" t="s">
        <v>201</v>
      </c>
      <c r="E275" s="33" t="s">
        <v>125</v>
      </c>
      <c r="F275" s="13">
        <v>167.79661016949154</v>
      </c>
      <c r="G275" s="35">
        <v>3</v>
      </c>
      <c r="H275" s="67">
        <f t="shared" si="137"/>
        <v>503.38983050847463</v>
      </c>
      <c r="I275" s="12"/>
      <c r="J275" s="51">
        <f t="shared" si="135"/>
        <v>41</v>
      </c>
      <c r="K275" s="14" t="str">
        <f t="shared" si="136"/>
        <v>Шайба гроверная</v>
      </c>
      <c r="L275" s="32" t="s">
        <v>201</v>
      </c>
      <c r="M275" s="15"/>
      <c r="N275" s="28" t="str">
        <f t="shared" si="138"/>
        <v>кг</v>
      </c>
      <c r="O275" s="16">
        <f t="shared" si="139"/>
        <v>167.79661016949154</v>
      </c>
      <c r="P275" s="13"/>
      <c r="Q275" s="17">
        <f t="shared" si="140"/>
        <v>3</v>
      </c>
      <c r="R275" s="18">
        <f t="shared" si="141"/>
        <v>0</v>
      </c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s="49" customFormat="1" ht="12.75" x14ac:dyDescent="0.25">
      <c r="A276" s="50"/>
      <c r="B276" s="65">
        <v>42</v>
      </c>
      <c r="C276" s="32" t="s">
        <v>48</v>
      </c>
      <c r="D276" s="32" t="s">
        <v>115</v>
      </c>
      <c r="E276" s="33" t="s">
        <v>125</v>
      </c>
      <c r="F276" s="13">
        <v>154.74576271186442</v>
      </c>
      <c r="G276" s="35">
        <v>1</v>
      </c>
      <c r="H276" s="67">
        <f t="shared" si="137"/>
        <v>154.74576271186442</v>
      </c>
      <c r="I276" s="12"/>
      <c r="J276" s="51">
        <f t="shared" si="135"/>
        <v>42</v>
      </c>
      <c r="K276" s="14" t="str">
        <f t="shared" si="136"/>
        <v>Шайба оцинкованная</v>
      </c>
      <c r="L276" s="32" t="s">
        <v>115</v>
      </c>
      <c r="M276" s="15"/>
      <c r="N276" s="28" t="str">
        <f t="shared" si="138"/>
        <v>кг</v>
      </c>
      <c r="O276" s="16">
        <f t="shared" si="139"/>
        <v>154.74576271186442</v>
      </c>
      <c r="P276" s="13"/>
      <c r="Q276" s="17">
        <f t="shared" si="140"/>
        <v>1</v>
      </c>
      <c r="R276" s="18">
        <f t="shared" si="141"/>
        <v>0</v>
      </c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s="49" customFormat="1" ht="12.75" x14ac:dyDescent="0.25">
      <c r="A277" s="50"/>
      <c r="B277" s="65">
        <v>43</v>
      </c>
      <c r="C277" s="32" t="s">
        <v>48</v>
      </c>
      <c r="D277" s="32" t="s">
        <v>229</v>
      </c>
      <c r="E277" s="33" t="s">
        <v>125</v>
      </c>
      <c r="F277" s="13">
        <v>181.77966101694915</v>
      </c>
      <c r="G277" s="35">
        <v>1</v>
      </c>
      <c r="H277" s="67">
        <f t="shared" si="137"/>
        <v>181.77966101694915</v>
      </c>
      <c r="I277" s="12"/>
      <c r="J277" s="51">
        <f t="shared" si="135"/>
        <v>43</v>
      </c>
      <c r="K277" s="14" t="str">
        <f t="shared" si="136"/>
        <v>Шайба оцинкованная</v>
      </c>
      <c r="L277" s="32" t="s">
        <v>229</v>
      </c>
      <c r="M277" s="15"/>
      <c r="N277" s="28" t="str">
        <f t="shared" si="138"/>
        <v>кг</v>
      </c>
      <c r="O277" s="16">
        <f t="shared" si="139"/>
        <v>181.77966101694915</v>
      </c>
      <c r="P277" s="13"/>
      <c r="Q277" s="17">
        <f t="shared" si="140"/>
        <v>1</v>
      </c>
      <c r="R277" s="18">
        <f t="shared" si="141"/>
        <v>0</v>
      </c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s="49" customFormat="1" ht="12.75" x14ac:dyDescent="0.25">
      <c r="A278" s="50"/>
      <c r="B278" s="65">
        <v>44</v>
      </c>
      <c r="C278" s="32" t="s">
        <v>48</v>
      </c>
      <c r="D278" s="32" t="s">
        <v>116</v>
      </c>
      <c r="E278" s="33" t="s">
        <v>125</v>
      </c>
      <c r="F278" s="13">
        <v>223.72881355932205</v>
      </c>
      <c r="G278" s="35">
        <v>5</v>
      </c>
      <c r="H278" s="67">
        <f>F278*G278</f>
        <v>1118.6440677966102</v>
      </c>
      <c r="I278" s="12"/>
      <c r="J278" s="51">
        <f t="shared" si="135"/>
        <v>44</v>
      </c>
      <c r="K278" s="14" t="str">
        <f t="shared" si="136"/>
        <v>Шайба оцинкованная</v>
      </c>
      <c r="L278" s="32" t="s">
        <v>116</v>
      </c>
      <c r="M278" s="15"/>
      <c r="N278" s="28" t="str">
        <f>E278</f>
        <v>кг</v>
      </c>
      <c r="O278" s="16">
        <f>F278</f>
        <v>223.72881355932205</v>
      </c>
      <c r="P278" s="13"/>
      <c r="Q278" s="17">
        <f>G278</f>
        <v>5</v>
      </c>
      <c r="R278" s="18">
        <f>P278*Q278</f>
        <v>0</v>
      </c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s="49" customFormat="1" ht="12.75" x14ac:dyDescent="0.25">
      <c r="A279" s="50"/>
      <c r="B279" s="65">
        <v>45</v>
      </c>
      <c r="C279" s="32" t="s">
        <v>48</v>
      </c>
      <c r="D279" s="32" t="s">
        <v>117</v>
      </c>
      <c r="E279" s="33" t="s">
        <v>125</v>
      </c>
      <c r="F279" s="13">
        <v>139.83050847457628</v>
      </c>
      <c r="G279" s="35">
        <v>2</v>
      </c>
      <c r="H279" s="67">
        <f t="shared" ref="H279:H286" si="142">F279*G279</f>
        <v>279.66101694915255</v>
      </c>
      <c r="I279" s="12"/>
      <c r="J279" s="51">
        <f t="shared" si="135"/>
        <v>45</v>
      </c>
      <c r="K279" s="14" t="str">
        <f t="shared" si="136"/>
        <v>Шайба оцинкованная</v>
      </c>
      <c r="L279" s="32" t="s">
        <v>117</v>
      </c>
      <c r="M279" s="15"/>
      <c r="N279" s="28" t="str">
        <f t="shared" ref="N279:N286" si="143">E279</f>
        <v>кг</v>
      </c>
      <c r="O279" s="16">
        <f t="shared" ref="O279:O286" si="144">F279</f>
        <v>139.83050847457628</v>
      </c>
      <c r="P279" s="13"/>
      <c r="Q279" s="17">
        <f t="shared" ref="Q279:Q286" si="145">G279</f>
        <v>2</v>
      </c>
      <c r="R279" s="18">
        <f t="shared" ref="R279:R286" si="146">P279*Q279</f>
        <v>0</v>
      </c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s="49" customFormat="1" ht="12.75" x14ac:dyDescent="0.25">
      <c r="A280" s="50"/>
      <c r="B280" s="65">
        <v>46</v>
      </c>
      <c r="C280" s="32" t="s">
        <v>48</v>
      </c>
      <c r="D280" s="32" t="s">
        <v>204</v>
      </c>
      <c r="E280" s="33" t="s">
        <v>125</v>
      </c>
      <c r="F280" s="13">
        <v>186.4406779661017</v>
      </c>
      <c r="G280" s="35">
        <v>2</v>
      </c>
      <c r="H280" s="67">
        <f t="shared" si="142"/>
        <v>372.88135593220341</v>
      </c>
      <c r="I280" s="12"/>
      <c r="J280" s="51">
        <f t="shared" si="135"/>
        <v>46</v>
      </c>
      <c r="K280" s="14" t="str">
        <f t="shared" si="136"/>
        <v>Шайба оцинкованная</v>
      </c>
      <c r="L280" s="32" t="s">
        <v>204</v>
      </c>
      <c r="M280" s="15"/>
      <c r="N280" s="28" t="str">
        <f t="shared" si="143"/>
        <v>кг</v>
      </c>
      <c r="O280" s="16">
        <f t="shared" si="144"/>
        <v>186.4406779661017</v>
      </c>
      <c r="P280" s="13"/>
      <c r="Q280" s="17">
        <f t="shared" si="145"/>
        <v>2</v>
      </c>
      <c r="R280" s="18">
        <f t="shared" si="146"/>
        <v>0</v>
      </c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s="49" customFormat="1" ht="12.75" x14ac:dyDescent="0.25">
      <c r="A281" s="50"/>
      <c r="B281" s="65">
        <v>47</v>
      </c>
      <c r="C281" s="32" t="s">
        <v>49</v>
      </c>
      <c r="D281" s="32" t="s">
        <v>205</v>
      </c>
      <c r="E281" s="33" t="s">
        <v>125</v>
      </c>
      <c r="F281" s="13">
        <v>186.4406779661017</v>
      </c>
      <c r="G281" s="35">
        <v>3</v>
      </c>
      <c r="H281" s="67">
        <f t="shared" si="142"/>
        <v>559.32203389830511</v>
      </c>
      <c r="I281" s="12"/>
      <c r="J281" s="51">
        <f t="shared" si="135"/>
        <v>47</v>
      </c>
      <c r="K281" s="14" t="str">
        <f t="shared" si="136"/>
        <v>Шайба плоская</v>
      </c>
      <c r="L281" s="32" t="s">
        <v>205</v>
      </c>
      <c r="M281" s="15"/>
      <c r="N281" s="28" t="str">
        <f t="shared" si="143"/>
        <v>кг</v>
      </c>
      <c r="O281" s="16">
        <f t="shared" si="144"/>
        <v>186.4406779661017</v>
      </c>
      <c r="P281" s="13"/>
      <c r="Q281" s="17">
        <f t="shared" si="145"/>
        <v>3</v>
      </c>
      <c r="R281" s="18">
        <f t="shared" si="146"/>
        <v>0</v>
      </c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s="49" customFormat="1" ht="12.75" x14ac:dyDescent="0.25">
      <c r="A282" s="50"/>
      <c r="B282" s="65">
        <v>48</v>
      </c>
      <c r="C282" s="32" t="s">
        <v>49</v>
      </c>
      <c r="D282" s="32" t="s">
        <v>249</v>
      </c>
      <c r="E282" s="33" t="s">
        <v>125</v>
      </c>
      <c r="F282" s="13">
        <v>130.5084745762712</v>
      </c>
      <c r="G282" s="35">
        <v>1</v>
      </c>
      <c r="H282" s="67">
        <f t="shared" si="142"/>
        <v>130.5084745762712</v>
      </c>
      <c r="I282" s="12"/>
      <c r="J282" s="51">
        <f t="shared" si="135"/>
        <v>48</v>
      </c>
      <c r="K282" s="14" t="str">
        <f t="shared" si="136"/>
        <v>Шайба плоская</v>
      </c>
      <c r="L282" s="32" t="s">
        <v>249</v>
      </c>
      <c r="M282" s="15"/>
      <c r="N282" s="28" t="str">
        <f t="shared" si="143"/>
        <v>кг</v>
      </c>
      <c r="O282" s="16">
        <f t="shared" si="144"/>
        <v>130.5084745762712</v>
      </c>
      <c r="P282" s="13"/>
      <c r="Q282" s="17">
        <f t="shared" si="145"/>
        <v>1</v>
      </c>
      <c r="R282" s="18">
        <f t="shared" si="146"/>
        <v>0</v>
      </c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s="49" customFormat="1" ht="12.75" x14ac:dyDescent="0.25">
      <c r="A283" s="50"/>
      <c r="B283" s="65">
        <v>49</v>
      </c>
      <c r="C283" s="32" t="s">
        <v>49</v>
      </c>
      <c r="D283" s="32" t="s">
        <v>120</v>
      </c>
      <c r="E283" s="33" t="s">
        <v>125</v>
      </c>
      <c r="F283" s="13">
        <v>207.69491525423729</v>
      </c>
      <c r="G283" s="35">
        <v>46</v>
      </c>
      <c r="H283" s="67">
        <f t="shared" si="142"/>
        <v>9553.9661016949158</v>
      </c>
      <c r="I283" s="12"/>
      <c r="J283" s="51">
        <f t="shared" si="135"/>
        <v>49</v>
      </c>
      <c r="K283" s="14" t="str">
        <f t="shared" si="136"/>
        <v>Шайба плоская</v>
      </c>
      <c r="L283" s="32" t="s">
        <v>120</v>
      </c>
      <c r="M283" s="15"/>
      <c r="N283" s="28" t="str">
        <f t="shared" si="143"/>
        <v>кг</v>
      </c>
      <c r="O283" s="16">
        <f t="shared" si="144"/>
        <v>207.69491525423729</v>
      </c>
      <c r="P283" s="13"/>
      <c r="Q283" s="17">
        <f t="shared" si="145"/>
        <v>46</v>
      </c>
      <c r="R283" s="18">
        <f t="shared" si="146"/>
        <v>0</v>
      </c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s="49" customFormat="1" ht="12.75" x14ac:dyDescent="0.25">
      <c r="A284" s="50"/>
      <c r="B284" s="65">
        <v>50</v>
      </c>
      <c r="C284" s="32" t="s">
        <v>49</v>
      </c>
      <c r="D284" s="32" t="s">
        <v>250</v>
      </c>
      <c r="E284" s="33" t="s">
        <v>125</v>
      </c>
      <c r="F284" s="13">
        <v>167.79661016949154</v>
      </c>
      <c r="G284" s="35">
        <v>3</v>
      </c>
      <c r="H284" s="67">
        <f t="shared" si="142"/>
        <v>503.38983050847463</v>
      </c>
      <c r="I284" s="12"/>
      <c r="J284" s="51">
        <f t="shared" si="135"/>
        <v>50</v>
      </c>
      <c r="K284" s="14" t="str">
        <f t="shared" si="136"/>
        <v>Шайба плоская</v>
      </c>
      <c r="L284" s="32" t="s">
        <v>250</v>
      </c>
      <c r="M284" s="15"/>
      <c r="N284" s="28" t="str">
        <f t="shared" si="143"/>
        <v>кг</v>
      </c>
      <c r="O284" s="16">
        <f t="shared" si="144"/>
        <v>167.79661016949154</v>
      </c>
      <c r="P284" s="13"/>
      <c r="Q284" s="17">
        <f t="shared" si="145"/>
        <v>3</v>
      </c>
      <c r="R284" s="18">
        <f t="shared" si="146"/>
        <v>0</v>
      </c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s="49" customFormat="1" ht="12.75" x14ac:dyDescent="0.25">
      <c r="A285" s="50"/>
      <c r="B285" s="65">
        <v>51</v>
      </c>
      <c r="C285" s="32" t="s">
        <v>49</v>
      </c>
      <c r="D285" s="32" t="s">
        <v>121</v>
      </c>
      <c r="E285" s="33" t="s">
        <v>125</v>
      </c>
      <c r="F285" s="13">
        <v>167.79661016949154</v>
      </c>
      <c r="G285" s="35">
        <v>3</v>
      </c>
      <c r="H285" s="67">
        <f t="shared" si="142"/>
        <v>503.38983050847463</v>
      </c>
      <c r="I285" s="12"/>
      <c r="J285" s="51">
        <f t="shared" si="135"/>
        <v>51</v>
      </c>
      <c r="K285" s="14" t="str">
        <f t="shared" si="136"/>
        <v>Шайба плоская</v>
      </c>
      <c r="L285" s="32" t="s">
        <v>121</v>
      </c>
      <c r="M285" s="15"/>
      <c r="N285" s="28" t="str">
        <f t="shared" si="143"/>
        <v>кг</v>
      </c>
      <c r="O285" s="16">
        <f t="shared" si="144"/>
        <v>167.79661016949154</v>
      </c>
      <c r="P285" s="13"/>
      <c r="Q285" s="17">
        <f t="shared" si="145"/>
        <v>3</v>
      </c>
      <c r="R285" s="18">
        <f t="shared" si="146"/>
        <v>0</v>
      </c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s="49" customFormat="1" ht="12.75" x14ac:dyDescent="0.25">
      <c r="A286" s="50"/>
      <c r="B286" s="65">
        <v>52</v>
      </c>
      <c r="C286" s="32" t="s">
        <v>49</v>
      </c>
      <c r="D286" s="32" t="s">
        <v>251</v>
      </c>
      <c r="E286" s="33" t="s">
        <v>125</v>
      </c>
      <c r="F286" s="13">
        <v>214.40677966101697</v>
      </c>
      <c r="G286" s="35">
        <v>4</v>
      </c>
      <c r="H286" s="67">
        <f t="shared" si="142"/>
        <v>857.62711864406788</v>
      </c>
      <c r="I286" s="12"/>
      <c r="J286" s="51">
        <f t="shared" si="135"/>
        <v>52</v>
      </c>
      <c r="K286" s="14" t="str">
        <f t="shared" si="136"/>
        <v>Шайба плоская</v>
      </c>
      <c r="L286" s="32" t="s">
        <v>251</v>
      </c>
      <c r="M286" s="15"/>
      <c r="N286" s="28" t="str">
        <f t="shared" si="143"/>
        <v>кг</v>
      </c>
      <c r="O286" s="16">
        <f t="shared" si="144"/>
        <v>214.40677966101697</v>
      </c>
      <c r="P286" s="13"/>
      <c r="Q286" s="17">
        <f t="shared" si="145"/>
        <v>4</v>
      </c>
      <c r="R286" s="18">
        <f t="shared" si="146"/>
        <v>0</v>
      </c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s="49" customFormat="1" ht="11.25" customHeight="1" x14ac:dyDescent="0.25">
      <c r="A287" s="50"/>
      <c r="B287" s="65">
        <v>53</v>
      </c>
      <c r="C287" s="32" t="s">
        <v>206</v>
      </c>
      <c r="D287" s="32" t="s">
        <v>207</v>
      </c>
      <c r="E287" s="33" t="s">
        <v>125</v>
      </c>
      <c r="F287" s="13">
        <v>167.76271186440678</v>
      </c>
      <c r="G287" s="35">
        <v>1</v>
      </c>
      <c r="H287" s="67">
        <f>F287*G287</f>
        <v>167.76271186440678</v>
      </c>
      <c r="I287" s="12"/>
      <c r="J287" s="51">
        <f t="shared" si="135"/>
        <v>53</v>
      </c>
      <c r="K287" s="14" t="str">
        <f t="shared" si="136"/>
        <v>Шайба плоская оцинкованная</v>
      </c>
      <c r="L287" s="32" t="s">
        <v>207</v>
      </c>
      <c r="M287" s="15"/>
      <c r="N287" s="28" t="str">
        <f>E287</f>
        <v>кг</v>
      </c>
      <c r="O287" s="16">
        <f>F287</f>
        <v>167.76271186440678</v>
      </c>
      <c r="P287" s="13"/>
      <c r="Q287" s="17">
        <f>G287</f>
        <v>1</v>
      </c>
      <c r="R287" s="18">
        <f>P287*Q287</f>
        <v>0</v>
      </c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s="49" customFormat="1" ht="12.75" x14ac:dyDescent="0.25">
      <c r="A288" s="50"/>
      <c r="B288" s="65">
        <v>54</v>
      </c>
      <c r="C288" s="32" t="s">
        <v>208</v>
      </c>
      <c r="D288" s="32" t="s">
        <v>252</v>
      </c>
      <c r="E288" s="33" t="s">
        <v>125</v>
      </c>
      <c r="F288" s="13">
        <v>167.79661016949154</v>
      </c>
      <c r="G288" s="35">
        <v>1</v>
      </c>
      <c r="H288" s="67">
        <f t="shared" ref="H288:H297" si="147">F288*G288</f>
        <v>167.79661016949154</v>
      </c>
      <c r="I288" s="12"/>
      <c r="J288" s="51">
        <f t="shared" si="135"/>
        <v>54</v>
      </c>
      <c r="K288" s="14" t="str">
        <f t="shared" si="136"/>
        <v>Шайба пружинная</v>
      </c>
      <c r="L288" s="32" t="s">
        <v>252</v>
      </c>
      <c r="M288" s="15"/>
      <c r="N288" s="28" t="str">
        <f t="shared" ref="N288:N297" si="148">E288</f>
        <v>кг</v>
      </c>
      <c r="O288" s="16">
        <f t="shared" ref="O288:O297" si="149">F288</f>
        <v>167.79661016949154</v>
      </c>
      <c r="P288" s="13"/>
      <c r="Q288" s="17">
        <f t="shared" ref="Q288:Q297" si="150">G288</f>
        <v>1</v>
      </c>
      <c r="R288" s="18">
        <f t="shared" ref="R288:R297" si="151">P288*Q288</f>
        <v>0</v>
      </c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s="49" customFormat="1" ht="12.75" x14ac:dyDescent="0.25">
      <c r="A289" s="50"/>
      <c r="B289" s="65">
        <v>55</v>
      </c>
      <c r="C289" s="32" t="s">
        <v>208</v>
      </c>
      <c r="D289" s="32" t="s">
        <v>253</v>
      </c>
      <c r="E289" s="33" t="s">
        <v>125</v>
      </c>
      <c r="F289" s="13">
        <v>167.79661016949154</v>
      </c>
      <c r="G289" s="35">
        <v>2</v>
      </c>
      <c r="H289" s="67">
        <f t="shared" si="147"/>
        <v>335.59322033898309</v>
      </c>
      <c r="I289" s="12"/>
      <c r="J289" s="51">
        <f t="shared" si="135"/>
        <v>55</v>
      </c>
      <c r="K289" s="14" t="str">
        <f t="shared" si="136"/>
        <v>Шайба пружинная</v>
      </c>
      <c r="L289" s="32" t="s">
        <v>253</v>
      </c>
      <c r="M289" s="15"/>
      <c r="N289" s="28" t="str">
        <f t="shared" si="148"/>
        <v>кг</v>
      </c>
      <c r="O289" s="16">
        <f t="shared" si="149"/>
        <v>167.79661016949154</v>
      </c>
      <c r="P289" s="13"/>
      <c r="Q289" s="17">
        <f t="shared" si="150"/>
        <v>2</v>
      </c>
      <c r="R289" s="18">
        <f t="shared" si="151"/>
        <v>0</v>
      </c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s="49" customFormat="1" ht="12.75" x14ac:dyDescent="0.25">
      <c r="A290" s="50"/>
      <c r="B290" s="65">
        <v>56</v>
      </c>
      <c r="C290" s="32" t="s">
        <v>50</v>
      </c>
      <c r="D290" s="32" t="s">
        <v>124</v>
      </c>
      <c r="E290" s="33" t="s">
        <v>126</v>
      </c>
      <c r="F290" s="13">
        <v>186.4406779661017</v>
      </c>
      <c r="G290" s="35">
        <v>250</v>
      </c>
      <c r="H290" s="67">
        <f t="shared" si="147"/>
        <v>46610.169491525427</v>
      </c>
      <c r="I290" s="12"/>
      <c r="J290" s="51">
        <f t="shared" ref="J290:J317" si="152">B290</f>
        <v>56</v>
      </c>
      <c r="K290" s="14" t="str">
        <f t="shared" ref="K290:K317" si="153">C290</f>
        <v>Шпилька</v>
      </c>
      <c r="L290" s="32" t="s">
        <v>124</v>
      </c>
      <c r="M290" s="15"/>
      <c r="N290" s="28" t="str">
        <f t="shared" si="148"/>
        <v>шт</v>
      </c>
      <c r="O290" s="16">
        <f t="shared" si="149"/>
        <v>186.4406779661017</v>
      </c>
      <c r="P290" s="13"/>
      <c r="Q290" s="17">
        <f t="shared" si="150"/>
        <v>250</v>
      </c>
      <c r="R290" s="18">
        <f t="shared" si="151"/>
        <v>0</v>
      </c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s="54" customFormat="1" ht="12.75" x14ac:dyDescent="0.25">
      <c r="A291" s="52"/>
      <c r="B291" s="72"/>
      <c r="C291" s="40" t="s">
        <v>130</v>
      </c>
      <c r="D291" s="40"/>
      <c r="E291" s="21"/>
      <c r="F291" s="25"/>
      <c r="G291" s="86"/>
      <c r="H291" s="73">
        <f>SUM(H235:H290)</f>
        <v>109529</v>
      </c>
      <c r="I291" s="21"/>
      <c r="J291" s="53"/>
      <c r="K291" s="22" t="str">
        <f t="shared" si="153"/>
        <v>ИТОГО:</v>
      </c>
      <c r="L291" s="40"/>
      <c r="M291" s="23"/>
      <c r="N291" s="29"/>
      <c r="O291" s="24"/>
      <c r="P291" s="25"/>
      <c r="Q291" s="26"/>
      <c r="R291" s="27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</row>
    <row r="292" spans="1:28" s="54" customFormat="1" ht="27" customHeight="1" x14ac:dyDescent="0.25">
      <c r="A292" s="52"/>
      <c r="B292" s="115" t="s">
        <v>291</v>
      </c>
      <c r="C292" s="113"/>
      <c r="D292" s="113"/>
      <c r="E292" s="113"/>
      <c r="F292" s="113"/>
      <c r="G292" s="113"/>
      <c r="H292" s="116"/>
      <c r="I292" s="21"/>
      <c r="J292" s="112" t="s">
        <v>292</v>
      </c>
      <c r="K292" s="117"/>
      <c r="L292" s="117"/>
      <c r="M292" s="117"/>
      <c r="N292" s="117"/>
      <c r="O292" s="117"/>
      <c r="P292" s="117"/>
      <c r="Q292" s="117"/>
      <c r="R292" s="118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</row>
    <row r="293" spans="1:28" s="49" customFormat="1" ht="12.75" x14ac:dyDescent="0.25">
      <c r="A293" s="50"/>
      <c r="B293" s="60">
        <v>1</v>
      </c>
      <c r="C293" s="46" t="s">
        <v>19</v>
      </c>
      <c r="D293" s="47" t="s">
        <v>254</v>
      </c>
      <c r="E293" s="48" t="s">
        <v>126</v>
      </c>
      <c r="F293" s="13">
        <v>321.61016949152548</v>
      </c>
      <c r="G293" s="84">
        <v>17</v>
      </c>
      <c r="H293" s="67">
        <f t="shared" si="147"/>
        <v>5467.3728813559328</v>
      </c>
      <c r="I293" s="12"/>
      <c r="J293" s="51">
        <f t="shared" si="152"/>
        <v>1</v>
      </c>
      <c r="K293" s="14" t="str">
        <f t="shared" si="153"/>
        <v>Болт</v>
      </c>
      <c r="L293" s="47" t="s">
        <v>254</v>
      </c>
      <c r="M293" s="15"/>
      <c r="N293" s="28" t="str">
        <f t="shared" si="148"/>
        <v>шт</v>
      </c>
      <c r="O293" s="16">
        <f t="shared" si="149"/>
        <v>321.61016949152548</v>
      </c>
      <c r="P293" s="13"/>
      <c r="Q293" s="17">
        <f t="shared" si="150"/>
        <v>17</v>
      </c>
      <c r="R293" s="18">
        <f t="shared" si="151"/>
        <v>0</v>
      </c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s="49" customFormat="1" ht="12.75" x14ac:dyDescent="0.25">
      <c r="A294" s="50"/>
      <c r="B294" s="60">
        <v>2</v>
      </c>
      <c r="C294" s="46" t="s">
        <v>255</v>
      </c>
      <c r="D294" s="47" t="s">
        <v>256</v>
      </c>
      <c r="E294" s="48" t="s">
        <v>126</v>
      </c>
      <c r="F294" s="13">
        <v>245.29661016949154</v>
      </c>
      <c r="G294" s="84">
        <v>681</v>
      </c>
      <c r="H294" s="67">
        <f t="shared" si="147"/>
        <v>167046.99152542374</v>
      </c>
      <c r="I294" s="12"/>
      <c r="J294" s="51">
        <f t="shared" si="152"/>
        <v>2</v>
      </c>
      <c r="K294" s="14" t="str">
        <f t="shared" si="153"/>
        <v xml:space="preserve">Болт </v>
      </c>
      <c r="L294" s="47" t="s">
        <v>256</v>
      </c>
      <c r="M294" s="15"/>
      <c r="N294" s="28" t="str">
        <f t="shared" si="148"/>
        <v>шт</v>
      </c>
      <c r="O294" s="16">
        <f t="shared" si="149"/>
        <v>245.29661016949154</v>
      </c>
      <c r="P294" s="13"/>
      <c r="Q294" s="17">
        <f t="shared" si="150"/>
        <v>681</v>
      </c>
      <c r="R294" s="18">
        <f t="shared" si="151"/>
        <v>0</v>
      </c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s="49" customFormat="1" ht="12.75" x14ac:dyDescent="0.25">
      <c r="A295" s="50"/>
      <c r="B295" s="60">
        <v>3</v>
      </c>
      <c r="C295" s="46" t="s">
        <v>19</v>
      </c>
      <c r="D295" s="47" t="s">
        <v>56</v>
      </c>
      <c r="E295" s="48" t="s">
        <v>125</v>
      </c>
      <c r="F295" s="13">
        <v>167.91804192685103</v>
      </c>
      <c r="G295" s="84">
        <v>152</v>
      </c>
      <c r="H295" s="67">
        <f t="shared" si="147"/>
        <v>25523.542372881358</v>
      </c>
      <c r="I295" s="12"/>
      <c r="J295" s="51">
        <f t="shared" si="152"/>
        <v>3</v>
      </c>
      <c r="K295" s="14" t="str">
        <f t="shared" si="153"/>
        <v>Болт</v>
      </c>
      <c r="L295" s="47" t="s">
        <v>56</v>
      </c>
      <c r="M295" s="15"/>
      <c r="N295" s="28" t="str">
        <f t="shared" si="148"/>
        <v>кг</v>
      </c>
      <c r="O295" s="16">
        <f t="shared" si="149"/>
        <v>167.91804192685103</v>
      </c>
      <c r="P295" s="13"/>
      <c r="Q295" s="17">
        <f t="shared" si="150"/>
        <v>152</v>
      </c>
      <c r="R295" s="18">
        <f t="shared" si="151"/>
        <v>0</v>
      </c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s="49" customFormat="1" ht="12.75" x14ac:dyDescent="0.25">
      <c r="A296" s="50"/>
      <c r="B296" s="60">
        <v>4</v>
      </c>
      <c r="C296" s="46" t="s">
        <v>19</v>
      </c>
      <c r="D296" s="47" t="s">
        <v>257</v>
      </c>
      <c r="E296" s="48" t="s">
        <v>126</v>
      </c>
      <c r="F296" s="13">
        <v>347.6016949152542</v>
      </c>
      <c r="G296" s="84">
        <v>42</v>
      </c>
      <c r="H296" s="67">
        <f t="shared" si="147"/>
        <v>14599.271186440676</v>
      </c>
      <c r="I296" s="12"/>
      <c r="J296" s="51">
        <f t="shared" si="152"/>
        <v>4</v>
      </c>
      <c r="K296" s="14" t="str">
        <f t="shared" si="153"/>
        <v>Болт</v>
      </c>
      <c r="L296" s="47" t="s">
        <v>257</v>
      </c>
      <c r="M296" s="15"/>
      <c r="N296" s="28" t="str">
        <f t="shared" si="148"/>
        <v>шт</v>
      </c>
      <c r="O296" s="16">
        <f t="shared" si="149"/>
        <v>347.6016949152542</v>
      </c>
      <c r="P296" s="13"/>
      <c r="Q296" s="17">
        <f t="shared" si="150"/>
        <v>42</v>
      </c>
      <c r="R296" s="18">
        <f t="shared" si="151"/>
        <v>0</v>
      </c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s="49" customFormat="1" ht="12.75" x14ac:dyDescent="0.25">
      <c r="A297" s="50"/>
      <c r="B297" s="60">
        <v>5</v>
      </c>
      <c r="C297" s="46" t="s">
        <v>19</v>
      </c>
      <c r="D297" s="47" t="s">
        <v>258</v>
      </c>
      <c r="E297" s="48" t="s">
        <v>125</v>
      </c>
      <c r="F297" s="13">
        <v>232.19080367971131</v>
      </c>
      <c r="G297" s="84">
        <v>573</v>
      </c>
      <c r="H297" s="67">
        <f t="shared" si="147"/>
        <v>133045.33050847458</v>
      </c>
      <c r="I297" s="12"/>
      <c r="J297" s="51">
        <f t="shared" si="152"/>
        <v>5</v>
      </c>
      <c r="K297" s="14" t="str">
        <f t="shared" si="153"/>
        <v>Болт</v>
      </c>
      <c r="L297" s="47" t="s">
        <v>258</v>
      </c>
      <c r="M297" s="15"/>
      <c r="N297" s="28" t="str">
        <f t="shared" si="148"/>
        <v>кг</v>
      </c>
      <c r="O297" s="16">
        <f t="shared" si="149"/>
        <v>232.19080367971131</v>
      </c>
      <c r="P297" s="13"/>
      <c r="Q297" s="17">
        <f t="shared" si="150"/>
        <v>573</v>
      </c>
      <c r="R297" s="18">
        <f t="shared" si="151"/>
        <v>0</v>
      </c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s="49" customFormat="1" ht="12.75" x14ac:dyDescent="0.25">
      <c r="A298" s="50"/>
      <c r="B298" s="60">
        <v>6</v>
      </c>
      <c r="C298" s="46" t="s">
        <v>259</v>
      </c>
      <c r="D298" s="47" t="s">
        <v>260</v>
      </c>
      <c r="E298" s="48" t="s">
        <v>125</v>
      </c>
      <c r="F298" s="13">
        <v>219.67806945018603</v>
      </c>
      <c r="G298" s="84">
        <v>82</v>
      </c>
      <c r="H298" s="67">
        <f>F298*G298</f>
        <v>18013.601694915254</v>
      </c>
      <c r="I298" s="12"/>
      <c r="J298" s="51">
        <f t="shared" si="152"/>
        <v>6</v>
      </c>
      <c r="K298" s="14" t="str">
        <f t="shared" si="153"/>
        <v>Болт обыкновенный</v>
      </c>
      <c r="L298" s="47" t="s">
        <v>260</v>
      </c>
      <c r="M298" s="15"/>
      <c r="N298" s="28" t="str">
        <f>E298</f>
        <v>кг</v>
      </c>
      <c r="O298" s="16">
        <f>F298</f>
        <v>219.67806945018603</v>
      </c>
      <c r="P298" s="13"/>
      <c r="Q298" s="17">
        <f>G298</f>
        <v>82</v>
      </c>
      <c r="R298" s="18">
        <f>P298*Q298</f>
        <v>0</v>
      </c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s="49" customFormat="1" ht="12.75" x14ac:dyDescent="0.25">
      <c r="A299" s="50"/>
      <c r="B299" s="60">
        <v>7</v>
      </c>
      <c r="C299" s="46" t="s">
        <v>259</v>
      </c>
      <c r="D299" s="47" t="s">
        <v>261</v>
      </c>
      <c r="E299" s="48" t="s">
        <v>125</v>
      </c>
      <c r="F299" s="13">
        <v>231.76409861325118</v>
      </c>
      <c r="G299" s="84">
        <v>275</v>
      </c>
      <c r="H299" s="67">
        <f t="shared" ref="H299:H305" si="154">F299*G299</f>
        <v>63735.127118644072</v>
      </c>
      <c r="I299" s="12"/>
      <c r="J299" s="51">
        <f t="shared" si="152"/>
        <v>7</v>
      </c>
      <c r="K299" s="14" t="str">
        <f t="shared" si="153"/>
        <v>Болт обыкновенный</v>
      </c>
      <c r="L299" s="47" t="s">
        <v>261</v>
      </c>
      <c r="M299" s="15"/>
      <c r="N299" s="28" t="str">
        <f t="shared" ref="N299:N305" si="155">E299</f>
        <v>кг</v>
      </c>
      <c r="O299" s="16">
        <f t="shared" ref="O299:O305" si="156">F299</f>
        <v>231.76409861325118</v>
      </c>
      <c r="P299" s="13"/>
      <c r="Q299" s="17">
        <f t="shared" ref="Q299:Q305" si="157">G299</f>
        <v>275</v>
      </c>
      <c r="R299" s="18">
        <f t="shared" ref="R299:R305" si="158">P299*Q299</f>
        <v>0</v>
      </c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s="49" customFormat="1" ht="12.75" x14ac:dyDescent="0.25">
      <c r="A300" s="50"/>
      <c r="B300" s="60">
        <v>8</v>
      </c>
      <c r="C300" s="46" t="s">
        <v>25</v>
      </c>
      <c r="D300" s="47" t="s">
        <v>64</v>
      </c>
      <c r="E300" s="48" t="s">
        <v>125</v>
      </c>
      <c r="F300" s="13">
        <v>149.15254237288136</v>
      </c>
      <c r="G300" s="84">
        <v>1.7</v>
      </c>
      <c r="H300" s="67">
        <f t="shared" si="154"/>
        <v>253.5593220338983</v>
      </c>
      <c r="I300" s="12"/>
      <c r="J300" s="51">
        <f t="shared" si="152"/>
        <v>8</v>
      </c>
      <c r="K300" s="14" t="str">
        <f t="shared" si="153"/>
        <v>Болт оцинкованный</v>
      </c>
      <c r="L300" s="47" t="s">
        <v>64</v>
      </c>
      <c r="M300" s="15"/>
      <c r="N300" s="28" t="str">
        <f t="shared" si="155"/>
        <v>кг</v>
      </c>
      <c r="O300" s="16">
        <f t="shared" si="156"/>
        <v>149.15254237288136</v>
      </c>
      <c r="P300" s="13"/>
      <c r="Q300" s="17">
        <f t="shared" si="157"/>
        <v>1.7</v>
      </c>
      <c r="R300" s="18">
        <f t="shared" si="158"/>
        <v>0</v>
      </c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s="49" customFormat="1" ht="15" customHeight="1" x14ac:dyDescent="0.25">
      <c r="A301" s="50"/>
      <c r="B301" s="60">
        <v>9</v>
      </c>
      <c r="C301" s="46" t="s">
        <v>28</v>
      </c>
      <c r="D301" s="47" t="s">
        <v>262</v>
      </c>
      <c r="E301" s="48" t="s">
        <v>126</v>
      </c>
      <c r="F301" s="13">
        <v>177.11864406779662</v>
      </c>
      <c r="G301" s="84">
        <v>650</v>
      </c>
      <c r="H301" s="67">
        <f t="shared" si="154"/>
        <v>115127.1186440678</v>
      </c>
      <c r="I301" s="12"/>
      <c r="J301" s="51">
        <f t="shared" si="152"/>
        <v>9</v>
      </c>
      <c r="K301" s="14" t="str">
        <f t="shared" si="153"/>
        <v>Болт с шестигранной головкой</v>
      </c>
      <c r="L301" s="47" t="s">
        <v>262</v>
      </c>
      <c r="M301" s="15"/>
      <c r="N301" s="28" t="str">
        <f t="shared" si="155"/>
        <v>шт</v>
      </c>
      <c r="O301" s="16">
        <f t="shared" si="156"/>
        <v>177.11864406779662</v>
      </c>
      <c r="P301" s="13"/>
      <c r="Q301" s="17">
        <f t="shared" si="157"/>
        <v>650</v>
      </c>
      <c r="R301" s="18">
        <f t="shared" si="158"/>
        <v>0</v>
      </c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s="49" customFormat="1" ht="15" customHeight="1" x14ac:dyDescent="0.25">
      <c r="A302" s="50"/>
      <c r="B302" s="60">
        <v>10</v>
      </c>
      <c r="C302" s="46" t="s">
        <v>263</v>
      </c>
      <c r="D302" s="47" t="s">
        <v>264</v>
      </c>
      <c r="E302" s="48" t="s">
        <v>125</v>
      </c>
      <c r="F302" s="13">
        <v>194.93839634941332</v>
      </c>
      <c r="G302" s="84">
        <v>52</v>
      </c>
      <c r="H302" s="67">
        <f t="shared" si="154"/>
        <v>10136.796610169493</v>
      </c>
      <c r="I302" s="12"/>
      <c r="J302" s="51">
        <f t="shared" si="152"/>
        <v>10</v>
      </c>
      <c r="K302" s="14" t="str">
        <f t="shared" si="153"/>
        <v xml:space="preserve">Болт с шестигранной головкой </v>
      </c>
      <c r="L302" s="47" t="s">
        <v>264</v>
      </c>
      <c r="M302" s="15"/>
      <c r="N302" s="28" t="str">
        <f t="shared" si="155"/>
        <v>кг</v>
      </c>
      <c r="O302" s="16">
        <f t="shared" si="156"/>
        <v>194.93839634941332</v>
      </c>
      <c r="P302" s="13"/>
      <c r="Q302" s="17">
        <f t="shared" si="157"/>
        <v>52</v>
      </c>
      <c r="R302" s="18">
        <f t="shared" si="158"/>
        <v>0</v>
      </c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s="49" customFormat="1" ht="15" customHeight="1" x14ac:dyDescent="0.25">
      <c r="A303" s="50"/>
      <c r="B303" s="60">
        <v>11</v>
      </c>
      <c r="C303" s="46" t="s">
        <v>263</v>
      </c>
      <c r="D303" s="47" t="s">
        <v>242</v>
      </c>
      <c r="E303" s="48" t="s">
        <v>125</v>
      </c>
      <c r="F303" s="13">
        <v>126.4364406779661</v>
      </c>
      <c r="G303" s="84">
        <v>2</v>
      </c>
      <c r="H303" s="67">
        <f t="shared" si="154"/>
        <v>252.87288135593221</v>
      </c>
      <c r="I303" s="12"/>
      <c r="J303" s="51">
        <f t="shared" si="152"/>
        <v>11</v>
      </c>
      <c r="K303" s="14" t="str">
        <f t="shared" si="153"/>
        <v xml:space="preserve">Болт с шестигранной головкой </v>
      </c>
      <c r="L303" s="47" t="s">
        <v>242</v>
      </c>
      <c r="M303" s="15"/>
      <c r="N303" s="28" t="str">
        <f t="shared" si="155"/>
        <v>кг</v>
      </c>
      <c r="O303" s="16">
        <f t="shared" si="156"/>
        <v>126.4364406779661</v>
      </c>
      <c r="P303" s="13"/>
      <c r="Q303" s="17">
        <f t="shared" si="157"/>
        <v>2</v>
      </c>
      <c r="R303" s="18">
        <f t="shared" si="158"/>
        <v>0</v>
      </c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s="49" customFormat="1" ht="12.75" x14ac:dyDescent="0.25">
      <c r="A304" s="50"/>
      <c r="B304" s="60">
        <v>12</v>
      </c>
      <c r="C304" s="46" t="s">
        <v>265</v>
      </c>
      <c r="D304" s="47" t="s">
        <v>266</v>
      </c>
      <c r="E304" s="48" t="s">
        <v>126</v>
      </c>
      <c r="F304" s="13">
        <v>214.40677966101697</v>
      </c>
      <c r="G304" s="84">
        <v>331</v>
      </c>
      <c r="H304" s="67">
        <f t="shared" si="154"/>
        <v>70968.644067796617</v>
      </c>
      <c r="I304" s="12"/>
      <c r="J304" s="51">
        <f t="shared" si="152"/>
        <v>12</v>
      </c>
      <c r="K304" s="14" t="str">
        <f t="shared" si="153"/>
        <v>Болт специальный</v>
      </c>
      <c r="L304" s="47" t="s">
        <v>266</v>
      </c>
      <c r="M304" s="15"/>
      <c r="N304" s="28" t="str">
        <f t="shared" si="155"/>
        <v>шт</v>
      </c>
      <c r="O304" s="16">
        <f t="shared" si="156"/>
        <v>214.40677966101697</v>
      </c>
      <c r="P304" s="13"/>
      <c r="Q304" s="17">
        <f t="shared" si="157"/>
        <v>331</v>
      </c>
      <c r="R304" s="18">
        <f t="shared" si="158"/>
        <v>0</v>
      </c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s="49" customFormat="1" ht="12.75" x14ac:dyDescent="0.25">
      <c r="A305" s="50"/>
      <c r="B305" s="60">
        <v>13</v>
      </c>
      <c r="C305" s="46" t="s">
        <v>31</v>
      </c>
      <c r="D305" s="47" t="s">
        <v>79</v>
      </c>
      <c r="E305" s="48" t="s">
        <v>125</v>
      </c>
      <c r="F305" s="13">
        <v>247.50000000000003</v>
      </c>
      <c r="G305" s="84">
        <v>1</v>
      </c>
      <c r="H305" s="67">
        <f t="shared" si="154"/>
        <v>247.50000000000003</v>
      </c>
      <c r="I305" s="12"/>
      <c r="J305" s="51">
        <f t="shared" si="152"/>
        <v>13</v>
      </c>
      <c r="K305" s="14" t="str">
        <f t="shared" si="153"/>
        <v>Гайка оцинкованная</v>
      </c>
      <c r="L305" s="47" t="s">
        <v>79</v>
      </c>
      <c r="M305" s="15"/>
      <c r="N305" s="28" t="str">
        <f t="shared" si="155"/>
        <v>кг</v>
      </c>
      <c r="O305" s="16">
        <f t="shared" si="156"/>
        <v>247.50000000000003</v>
      </c>
      <c r="P305" s="13"/>
      <c r="Q305" s="17">
        <f t="shared" si="157"/>
        <v>1</v>
      </c>
      <c r="R305" s="18">
        <f t="shared" si="158"/>
        <v>0</v>
      </c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s="49" customFormat="1" ht="12.75" x14ac:dyDescent="0.25">
      <c r="A306" s="50"/>
      <c r="B306" s="60">
        <v>14</v>
      </c>
      <c r="C306" s="46" t="s">
        <v>32</v>
      </c>
      <c r="D306" s="47" t="s">
        <v>80</v>
      </c>
      <c r="E306" s="48" t="s">
        <v>125</v>
      </c>
      <c r="F306" s="13">
        <v>139.85963693618598</v>
      </c>
      <c r="G306" s="84">
        <v>183</v>
      </c>
      <c r="H306" s="67">
        <f>F306*G306</f>
        <v>25594.313559322036</v>
      </c>
      <c r="I306" s="12"/>
      <c r="J306" s="51">
        <f t="shared" si="152"/>
        <v>14</v>
      </c>
      <c r="K306" s="14" t="str">
        <f t="shared" si="153"/>
        <v>Гайка шестигранная</v>
      </c>
      <c r="L306" s="47" t="s">
        <v>80</v>
      </c>
      <c r="M306" s="15"/>
      <c r="N306" s="28" t="str">
        <f>E306</f>
        <v>кг</v>
      </c>
      <c r="O306" s="16">
        <f>F306</f>
        <v>139.85963693618598</v>
      </c>
      <c r="P306" s="13"/>
      <c r="Q306" s="17">
        <f>G306</f>
        <v>183</v>
      </c>
      <c r="R306" s="18">
        <f>P306*Q306</f>
        <v>0</v>
      </c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s="49" customFormat="1" ht="12.75" x14ac:dyDescent="0.25">
      <c r="A307" s="50"/>
      <c r="B307" s="60">
        <v>15</v>
      </c>
      <c r="C307" s="46" t="s">
        <v>32</v>
      </c>
      <c r="D307" s="47" t="s">
        <v>81</v>
      </c>
      <c r="E307" s="48" t="s">
        <v>125</v>
      </c>
      <c r="F307" s="13">
        <v>210.70855725506408</v>
      </c>
      <c r="G307" s="84">
        <v>20.5</v>
      </c>
      <c r="H307" s="67">
        <f t="shared" ref="H307:H314" si="159">F307*G307</f>
        <v>4319.5254237288136</v>
      </c>
      <c r="I307" s="12"/>
      <c r="J307" s="51">
        <f t="shared" si="152"/>
        <v>15</v>
      </c>
      <c r="K307" s="14" t="str">
        <f t="shared" si="153"/>
        <v>Гайка шестигранная</v>
      </c>
      <c r="L307" s="47" t="s">
        <v>81</v>
      </c>
      <c r="M307" s="15"/>
      <c r="N307" s="28" t="str">
        <f t="shared" ref="N307:N314" si="160">E307</f>
        <v>кг</v>
      </c>
      <c r="O307" s="16">
        <f t="shared" ref="O307:O314" si="161">F307</f>
        <v>210.70855725506408</v>
      </c>
      <c r="P307" s="13"/>
      <c r="Q307" s="17">
        <f t="shared" ref="Q307:Q314" si="162">G307</f>
        <v>20.5</v>
      </c>
      <c r="R307" s="18">
        <f t="shared" ref="R307:R314" si="163">P307*Q307</f>
        <v>0</v>
      </c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s="49" customFormat="1" ht="12.75" x14ac:dyDescent="0.25">
      <c r="A308" s="50"/>
      <c r="B308" s="60">
        <v>16</v>
      </c>
      <c r="C308" s="46" t="s">
        <v>32</v>
      </c>
      <c r="D308" s="47" t="s">
        <v>82</v>
      </c>
      <c r="E308" s="48" t="s">
        <v>125</v>
      </c>
      <c r="F308" s="13">
        <v>136.47457627118644</v>
      </c>
      <c r="G308" s="84">
        <v>1</v>
      </c>
      <c r="H308" s="67">
        <f t="shared" si="159"/>
        <v>136.47457627118644</v>
      </c>
      <c r="I308" s="12"/>
      <c r="J308" s="51">
        <f t="shared" si="152"/>
        <v>16</v>
      </c>
      <c r="K308" s="14" t="str">
        <f t="shared" si="153"/>
        <v>Гайка шестигранная</v>
      </c>
      <c r="L308" s="47" t="s">
        <v>82</v>
      </c>
      <c r="M308" s="15"/>
      <c r="N308" s="28" t="str">
        <f t="shared" si="160"/>
        <v>кг</v>
      </c>
      <c r="O308" s="16">
        <f t="shared" si="161"/>
        <v>136.47457627118644</v>
      </c>
      <c r="P308" s="13"/>
      <c r="Q308" s="17">
        <f t="shared" si="162"/>
        <v>1</v>
      </c>
      <c r="R308" s="18">
        <f t="shared" si="163"/>
        <v>0</v>
      </c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s="49" customFormat="1" ht="12.75" x14ac:dyDescent="0.25">
      <c r="A309" s="50"/>
      <c r="B309" s="60">
        <v>17</v>
      </c>
      <c r="C309" s="46" t="s">
        <v>32</v>
      </c>
      <c r="D309" s="47" t="s">
        <v>84</v>
      </c>
      <c r="E309" s="48" t="s">
        <v>125</v>
      </c>
      <c r="F309" s="13">
        <v>111.86440677966102</v>
      </c>
      <c r="G309" s="84">
        <v>0.5</v>
      </c>
      <c r="H309" s="67">
        <f t="shared" si="159"/>
        <v>55.932203389830512</v>
      </c>
      <c r="I309" s="12"/>
      <c r="J309" s="51">
        <f t="shared" si="152"/>
        <v>17</v>
      </c>
      <c r="K309" s="14" t="str">
        <f t="shared" si="153"/>
        <v>Гайка шестигранная</v>
      </c>
      <c r="L309" s="47" t="s">
        <v>84</v>
      </c>
      <c r="M309" s="15"/>
      <c r="N309" s="28" t="str">
        <f t="shared" si="160"/>
        <v>кг</v>
      </c>
      <c r="O309" s="16">
        <f t="shared" si="161"/>
        <v>111.86440677966102</v>
      </c>
      <c r="P309" s="13"/>
      <c r="Q309" s="17">
        <f t="shared" si="162"/>
        <v>0.5</v>
      </c>
      <c r="R309" s="18">
        <f t="shared" si="163"/>
        <v>0</v>
      </c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s="49" customFormat="1" ht="12.75" x14ac:dyDescent="0.25">
      <c r="A310" s="50"/>
      <c r="B310" s="60">
        <v>18</v>
      </c>
      <c r="C310" s="46" t="s">
        <v>32</v>
      </c>
      <c r="D310" s="47" t="s">
        <v>164</v>
      </c>
      <c r="E310" s="48" t="s">
        <v>125</v>
      </c>
      <c r="F310" s="13">
        <v>176.35593220338984</v>
      </c>
      <c r="G310" s="84">
        <v>0.5</v>
      </c>
      <c r="H310" s="67">
        <f t="shared" si="159"/>
        <v>88.177966101694921</v>
      </c>
      <c r="I310" s="12"/>
      <c r="J310" s="51">
        <f t="shared" si="152"/>
        <v>18</v>
      </c>
      <c r="K310" s="14" t="str">
        <f t="shared" si="153"/>
        <v>Гайка шестигранная</v>
      </c>
      <c r="L310" s="47" t="s">
        <v>164</v>
      </c>
      <c r="M310" s="15"/>
      <c r="N310" s="28" t="str">
        <f t="shared" si="160"/>
        <v>кг</v>
      </c>
      <c r="O310" s="16">
        <f t="shared" si="161"/>
        <v>176.35593220338984</v>
      </c>
      <c r="P310" s="13"/>
      <c r="Q310" s="17">
        <f t="shared" si="162"/>
        <v>0.5</v>
      </c>
      <c r="R310" s="18">
        <f t="shared" si="163"/>
        <v>0</v>
      </c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s="49" customFormat="1" ht="12.75" x14ac:dyDescent="0.25">
      <c r="A311" s="50"/>
      <c r="B311" s="60">
        <v>19</v>
      </c>
      <c r="C311" s="46" t="s">
        <v>33</v>
      </c>
      <c r="D311" s="47" t="s">
        <v>227</v>
      </c>
      <c r="E311" s="48" t="s">
        <v>125</v>
      </c>
      <c r="F311" s="13">
        <v>93.220338983050851</v>
      </c>
      <c r="G311" s="84">
        <v>4</v>
      </c>
      <c r="H311" s="67">
        <f t="shared" si="159"/>
        <v>372.88135593220341</v>
      </c>
      <c r="I311" s="12"/>
      <c r="J311" s="51">
        <f t="shared" si="152"/>
        <v>19</v>
      </c>
      <c r="K311" s="14" t="str">
        <f t="shared" si="153"/>
        <v>Гвоздь строительный</v>
      </c>
      <c r="L311" s="47" t="s">
        <v>227</v>
      </c>
      <c r="M311" s="15"/>
      <c r="N311" s="28" t="str">
        <f t="shared" si="160"/>
        <v>кг</v>
      </c>
      <c r="O311" s="16">
        <f t="shared" si="161"/>
        <v>93.220338983050851</v>
      </c>
      <c r="P311" s="13"/>
      <c r="Q311" s="17">
        <f t="shared" si="162"/>
        <v>4</v>
      </c>
      <c r="R311" s="18">
        <f t="shared" si="163"/>
        <v>0</v>
      </c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s="49" customFormat="1" ht="12.75" x14ac:dyDescent="0.25">
      <c r="A312" s="50"/>
      <c r="B312" s="60">
        <v>20</v>
      </c>
      <c r="C312" s="46" t="s">
        <v>33</v>
      </c>
      <c r="D312" s="47" t="s">
        <v>87</v>
      </c>
      <c r="E312" s="48" t="s">
        <v>125</v>
      </c>
      <c r="F312" s="13">
        <v>93.220338983050851</v>
      </c>
      <c r="G312" s="84">
        <v>10</v>
      </c>
      <c r="H312" s="67">
        <f t="shared" si="159"/>
        <v>932.20338983050851</v>
      </c>
      <c r="I312" s="12"/>
      <c r="J312" s="51">
        <f t="shared" si="152"/>
        <v>20</v>
      </c>
      <c r="K312" s="14" t="str">
        <f t="shared" si="153"/>
        <v>Гвоздь строительный</v>
      </c>
      <c r="L312" s="47" t="s">
        <v>87</v>
      </c>
      <c r="M312" s="15"/>
      <c r="N312" s="28" t="str">
        <f t="shared" si="160"/>
        <v>кг</v>
      </c>
      <c r="O312" s="16">
        <f t="shared" si="161"/>
        <v>93.220338983050851</v>
      </c>
      <c r="P312" s="13"/>
      <c r="Q312" s="17">
        <f t="shared" si="162"/>
        <v>10</v>
      </c>
      <c r="R312" s="18">
        <f t="shared" si="163"/>
        <v>0</v>
      </c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  <row r="313" spans="1:28" s="49" customFormat="1" ht="12.75" x14ac:dyDescent="0.25">
      <c r="A313" s="50"/>
      <c r="B313" s="60">
        <v>21</v>
      </c>
      <c r="C313" s="46" t="s">
        <v>33</v>
      </c>
      <c r="D313" s="47" t="s">
        <v>88</v>
      </c>
      <c r="E313" s="48" t="s">
        <v>125</v>
      </c>
      <c r="F313" s="13">
        <v>81.633050847457625</v>
      </c>
      <c r="G313" s="84">
        <v>20</v>
      </c>
      <c r="H313" s="67">
        <f t="shared" si="159"/>
        <v>1632.6610169491526</v>
      </c>
      <c r="I313" s="12"/>
      <c r="J313" s="51">
        <f t="shared" si="152"/>
        <v>21</v>
      </c>
      <c r="K313" s="14" t="str">
        <f t="shared" si="153"/>
        <v>Гвоздь строительный</v>
      </c>
      <c r="L313" s="47" t="s">
        <v>88</v>
      </c>
      <c r="M313" s="15"/>
      <c r="N313" s="28" t="str">
        <f t="shared" si="160"/>
        <v>кг</v>
      </c>
      <c r="O313" s="16">
        <f t="shared" si="161"/>
        <v>81.633050847457625</v>
      </c>
      <c r="P313" s="13"/>
      <c r="Q313" s="17">
        <f t="shared" si="162"/>
        <v>20</v>
      </c>
      <c r="R313" s="18">
        <f t="shared" si="163"/>
        <v>0</v>
      </c>
      <c r="S313" s="12"/>
      <c r="T313" s="12"/>
      <c r="U313" s="12"/>
      <c r="V313" s="12"/>
      <c r="W313" s="12"/>
      <c r="X313" s="12"/>
      <c r="Y313" s="12"/>
      <c r="Z313" s="12"/>
      <c r="AA313" s="12"/>
      <c r="AB313" s="12"/>
    </row>
    <row r="314" spans="1:28" s="49" customFormat="1" ht="12.75" x14ac:dyDescent="0.25">
      <c r="A314" s="50"/>
      <c r="B314" s="60">
        <v>22</v>
      </c>
      <c r="C314" s="46" t="s">
        <v>33</v>
      </c>
      <c r="D314" s="47" t="s">
        <v>167</v>
      </c>
      <c r="E314" s="48" t="s">
        <v>125</v>
      </c>
      <c r="F314" s="13">
        <v>87.378531073446325</v>
      </c>
      <c r="G314" s="84">
        <v>30</v>
      </c>
      <c r="H314" s="67">
        <f t="shared" si="159"/>
        <v>2621.3559322033898</v>
      </c>
      <c r="I314" s="12"/>
      <c r="J314" s="51">
        <f t="shared" si="152"/>
        <v>22</v>
      </c>
      <c r="K314" s="14" t="str">
        <f t="shared" si="153"/>
        <v>Гвоздь строительный</v>
      </c>
      <c r="L314" s="47" t="s">
        <v>167</v>
      </c>
      <c r="M314" s="15"/>
      <c r="N314" s="28" t="str">
        <f t="shared" si="160"/>
        <v>кг</v>
      </c>
      <c r="O314" s="16">
        <f t="shared" si="161"/>
        <v>87.378531073446325</v>
      </c>
      <c r="P314" s="13"/>
      <c r="Q314" s="17">
        <f t="shared" si="162"/>
        <v>30</v>
      </c>
      <c r="R314" s="18">
        <f t="shared" si="163"/>
        <v>0</v>
      </c>
      <c r="S314" s="12"/>
      <c r="T314" s="12"/>
      <c r="U314" s="12"/>
      <c r="V314" s="12"/>
      <c r="W314" s="12"/>
      <c r="X314" s="12"/>
      <c r="Y314" s="12"/>
      <c r="Z314" s="12"/>
      <c r="AA314" s="12"/>
      <c r="AB314" s="12"/>
    </row>
    <row r="315" spans="1:28" s="49" customFormat="1" ht="12.75" x14ac:dyDescent="0.25">
      <c r="A315" s="50"/>
      <c r="B315" s="60">
        <v>23</v>
      </c>
      <c r="C315" s="46" t="s">
        <v>33</v>
      </c>
      <c r="D315" s="47" t="s">
        <v>89</v>
      </c>
      <c r="E315" s="48" t="s">
        <v>125</v>
      </c>
      <c r="F315" s="13">
        <v>88.559322033898312</v>
      </c>
      <c r="G315" s="84">
        <v>5</v>
      </c>
      <c r="H315" s="67">
        <f>F315*G315</f>
        <v>442.79661016949154</v>
      </c>
      <c r="I315" s="12"/>
      <c r="J315" s="51">
        <f t="shared" si="152"/>
        <v>23</v>
      </c>
      <c r="K315" s="14" t="str">
        <f t="shared" si="153"/>
        <v>Гвоздь строительный</v>
      </c>
      <c r="L315" s="47" t="s">
        <v>89</v>
      </c>
      <c r="M315" s="15"/>
      <c r="N315" s="28" t="str">
        <f>E315</f>
        <v>кг</v>
      </c>
      <c r="O315" s="16">
        <f>F315</f>
        <v>88.559322033898312</v>
      </c>
      <c r="P315" s="13"/>
      <c r="Q315" s="17">
        <f>G315</f>
        <v>5</v>
      </c>
      <c r="R315" s="18">
        <f>P315*Q315</f>
        <v>0</v>
      </c>
      <c r="S315" s="12"/>
      <c r="T315" s="12"/>
      <c r="U315" s="12"/>
      <c r="V315" s="12"/>
      <c r="W315" s="12"/>
      <c r="X315" s="12"/>
      <c r="Y315" s="12"/>
      <c r="Z315" s="12"/>
      <c r="AA315" s="12"/>
      <c r="AB315" s="12"/>
    </row>
    <row r="316" spans="1:28" s="49" customFormat="1" ht="12.75" x14ac:dyDescent="0.25">
      <c r="A316" s="50"/>
      <c r="B316" s="60">
        <v>24</v>
      </c>
      <c r="C316" s="46" t="s">
        <v>33</v>
      </c>
      <c r="D316" s="47" t="s">
        <v>267</v>
      </c>
      <c r="E316" s="48" t="s">
        <v>125</v>
      </c>
      <c r="F316" s="13">
        <v>37.288135593220339</v>
      </c>
      <c r="G316" s="84">
        <v>4</v>
      </c>
      <c r="H316" s="67">
        <f t="shared" ref="H316:H323" si="164">F316*G316</f>
        <v>149.15254237288136</v>
      </c>
      <c r="I316" s="12"/>
      <c r="J316" s="51">
        <f t="shared" si="152"/>
        <v>24</v>
      </c>
      <c r="K316" s="14" t="str">
        <f t="shared" si="153"/>
        <v>Гвоздь строительный</v>
      </c>
      <c r="L316" s="47" t="s">
        <v>267</v>
      </c>
      <c r="M316" s="15"/>
      <c r="N316" s="28" t="str">
        <f t="shared" ref="N316:N323" si="165">E316</f>
        <v>кг</v>
      </c>
      <c r="O316" s="16">
        <f t="shared" ref="O316:O323" si="166">F316</f>
        <v>37.288135593220339</v>
      </c>
      <c r="P316" s="13"/>
      <c r="Q316" s="17">
        <f t="shared" ref="Q316:Q323" si="167">G316</f>
        <v>4</v>
      </c>
      <c r="R316" s="18">
        <f t="shared" ref="R316:R323" si="168">P316*Q316</f>
        <v>0</v>
      </c>
      <c r="S316" s="12"/>
      <c r="T316" s="12"/>
      <c r="U316" s="12"/>
      <c r="V316" s="12"/>
      <c r="W316" s="12"/>
      <c r="X316" s="12"/>
      <c r="Y316" s="12"/>
      <c r="Z316" s="12"/>
      <c r="AA316" s="12"/>
      <c r="AB316" s="12"/>
    </row>
    <row r="317" spans="1:28" s="49" customFormat="1" ht="12.75" x14ac:dyDescent="0.25">
      <c r="A317" s="50"/>
      <c r="B317" s="60">
        <v>25</v>
      </c>
      <c r="C317" s="46" t="s">
        <v>33</v>
      </c>
      <c r="D317" s="47" t="s">
        <v>268</v>
      </c>
      <c r="E317" s="48" t="s">
        <v>125</v>
      </c>
      <c r="F317" s="13">
        <v>102.54237288135593</v>
      </c>
      <c r="G317" s="84">
        <v>2</v>
      </c>
      <c r="H317" s="67">
        <f t="shared" si="164"/>
        <v>205.08474576271186</v>
      </c>
      <c r="I317" s="12"/>
      <c r="J317" s="51">
        <f t="shared" si="152"/>
        <v>25</v>
      </c>
      <c r="K317" s="14" t="str">
        <f t="shared" si="153"/>
        <v>Гвоздь строительный</v>
      </c>
      <c r="L317" s="47" t="s">
        <v>268</v>
      </c>
      <c r="M317" s="15"/>
      <c r="N317" s="28" t="str">
        <f t="shared" si="165"/>
        <v>кг</v>
      </c>
      <c r="O317" s="16">
        <f t="shared" si="166"/>
        <v>102.54237288135593</v>
      </c>
      <c r="P317" s="13"/>
      <c r="Q317" s="17">
        <f t="shared" si="167"/>
        <v>2</v>
      </c>
      <c r="R317" s="18">
        <f t="shared" si="168"/>
        <v>0</v>
      </c>
      <c r="S317" s="12"/>
      <c r="T317" s="12"/>
      <c r="U317" s="12"/>
      <c r="V317" s="12"/>
      <c r="W317" s="12"/>
      <c r="X317" s="12"/>
      <c r="Y317" s="12"/>
      <c r="Z317" s="12"/>
      <c r="AA317" s="12"/>
      <c r="AB317" s="12"/>
    </row>
    <row r="318" spans="1:28" s="49" customFormat="1" ht="12.75" x14ac:dyDescent="0.25">
      <c r="A318" s="50"/>
      <c r="B318" s="60">
        <v>26</v>
      </c>
      <c r="C318" s="46" t="s">
        <v>33</v>
      </c>
      <c r="D318" s="47" t="s">
        <v>168</v>
      </c>
      <c r="E318" s="48" t="s">
        <v>125</v>
      </c>
      <c r="F318" s="13">
        <v>93.220338983050851</v>
      </c>
      <c r="G318" s="84">
        <v>15</v>
      </c>
      <c r="H318" s="67">
        <f t="shared" si="164"/>
        <v>1398.3050847457628</v>
      </c>
      <c r="I318" s="12"/>
      <c r="J318" s="51">
        <f t="shared" ref="J318:J340" si="169">B318</f>
        <v>26</v>
      </c>
      <c r="K318" s="14" t="str">
        <f t="shared" ref="K318:K340" si="170">C318</f>
        <v>Гвоздь строительный</v>
      </c>
      <c r="L318" s="47" t="s">
        <v>168</v>
      </c>
      <c r="M318" s="15"/>
      <c r="N318" s="28" t="str">
        <f t="shared" si="165"/>
        <v>кг</v>
      </c>
      <c r="O318" s="16">
        <f t="shared" si="166"/>
        <v>93.220338983050851</v>
      </c>
      <c r="P318" s="13"/>
      <c r="Q318" s="17">
        <f t="shared" si="167"/>
        <v>15</v>
      </c>
      <c r="R318" s="18">
        <f t="shared" si="168"/>
        <v>0</v>
      </c>
      <c r="S318" s="12"/>
      <c r="T318" s="12"/>
      <c r="U318" s="12"/>
      <c r="V318" s="12"/>
      <c r="W318" s="12"/>
      <c r="X318" s="12"/>
      <c r="Y318" s="12"/>
      <c r="Z318" s="12"/>
      <c r="AA318" s="12"/>
      <c r="AB318" s="12"/>
    </row>
    <row r="319" spans="1:28" s="49" customFormat="1" ht="12.75" x14ac:dyDescent="0.25">
      <c r="A319" s="50"/>
      <c r="B319" s="60">
        <v>27</v>
      </c>
      <c r="C319" s="46" t="s">
        <v>33</v>
      </c>
      <c r="D319" s="47" t="s">
        <v>90</v>
      </c>
      <c r="E319" s="48" t="s">
        <v>125</v>
      </c>
      <c r="F319" s="13">
        <v>93.220338983050851</v>
      </c>
      <c r="G319" s="84">
        <v>12</v>
      </c>
      <c r="H319" s="67">
        <f t="shared" si="164"/>
        <v>1118.6440677966102</v>
      </c>
      <c r="I319" s="12"/>
      <c r="J319" s="51">
        <f t="shared" si="169"/>
        <v>27</v>
      </c>
      <c r="K319" s="14" t="str">
        <f t="shared" si="170"/>
        <v>Гвоздь строительный</v>
      </c>
      <c r="L319" s="47" t="s">
        <v>90</v>
      </c>
      <c r="M319" s="15"/>
      <c r="N319" s="28" t="str">
        <f t="shared" si="165"/>
        <v>кг</v>
      </c>
      <c r="O319" s="16">
        <f t="shared" si="166"/>
        <v>93.220338983050851</v>
      </c>
      <c r="P319" s="13"/>
      <c r="Q319" s="17">
        <f t="shared" si="167"/>
        <v>12</v>
      </c>
      <c r="R319" s="18">
        <f t="shared" si="168"/>
        <v>0</v>
      </c>
      <c r="S319" s="12"/>
      <c r="T319" s="12"/>
      <c r="U319" s="12"/>
      <c r="V319" s="12"/>
      <c r="W319" s="12"/>
      <c r="X319" s="12"/>
      <c r="Y319" s="12"/>
      <c r="Z319" s="12"/>
      <c r="AA319" s="12"/>
      <c r="AB319" s="12"/>
    </row>
    <row r="320" spans="1:28" s="49" customFormat="1" ht="12.75" x14ac:dyDescent="0.25">
      <c r="A320" s="50"/>
      <c r="B320" s="60">
        <v>28</v>
      </c>
      <c r="C320" s="46" t="s">
        <v>33</v>
      </c>
      <c r="D320" s="47" t="s">
        <v>91</v>
      </c>
      <c r="E320" s="48" t="s">
        <v>125</v>
      </c>
      <c r="F320" s="13">
        <v>88.000446030330068</v>
      </c>
      <c r="G320" s="84">
        <v>19</v>
      </c>
      <c r="H320" s="67">
        <f t="shared" si="164"/>
        <v>1672.0084745762713</v>
      </c>
      <c r="I320" s="12"/>
      <c r="J320" s="51">
        <f t="shared" si="169"/>
        <v>28</v>
      </c>
      <c r="K320" s="14" t="str">
        <f t="shared" si="170"/>
        <v>Гвоздь строительный</v>
      </c>
      <c r="L320" s="47" t="s">
        <v>91</v>
      </c>
      <c r="M320" s="15"/>
      <c r="N320" s="28" t="str">
        <f t="shared" si="165"/>
        <v>кг</v>
      </c>
      <c r="O320" s="16">
        <f t="shared" si="166"/>
        <v>88.000446030330068</v>
      </c>
      <c r="P320" s="13"/>
      <c r="Q320" s="17">
        <f t="shared" si="167"/>
        <v>19</v>
      </c>
      <c r="R320" s="18">
        <f t="shared" si="168"/>
        <v>0</v>
      </c>
      <c r="S320" s="12"/>
      <c r="T320" s="12"/>
      <c r="U320" s="12"/>
      <c r="V320" s="12"/>
      <c r="W320" s="12"/>
      <c r="X320" s="12"/>
      <c r="Y320" s="12"/>
      <c r="Z320" s="12"/>
      <c r="AA320" s="12"/>
      <c r="AB320" s="12"/>
    </row>
    <row r="321" spans="1:28" s="49" customFormat="1" ht="12.75" x14ac:dyDescent="0.25">
      <c r="A321" s="50"/>
      <c r="B321" s="60">
        <v>29</v>
      </c>
      <c r="C321" s="46" t="s">
        <v>36</v>
      </c>
      <c r="D321" s="47" t="s">
        <v>94</v>
      </c>
      <c r="E321" s="48" t="s">
        <v>126</v>
      </c>
      <c r="F321" s="13">
        <v>3.5</v>
      </c>
      <c r="G321" s="84">
        <v>150</v>
      </c>
      <c r="H321" s="67">
        <f t="shared" si="164"/>
        <v>525</v>
      </c>
      <c r="I321" s="12"/>
      <c r="J321" s="51">
        <f t="shared" si="169"/>
        <v>29</v>
      </c>
      <c r="K321" s="14" t="str">
        <f t="shared" si="170"/>
        <v>Дюбель-гвоздь 6*60мм</v>
      </c>
      <c r="L321" s="47" t="s">
        <v>94</v>
      </c>
      <c r="M321" s="15"/>
      <c r="N321" s="28" t="str">
        <f t="shared" si="165"/>
        <v>шт</v>
      </c>
      <c r="O321" s="16">
        <f t="shared" si="166"/>
        <v>3.5</v>
      </c>
      <c r="P321" s="13"/>
      <c r="Q321" s="17">
        <f t="shared" si="167"/>
        <v>150</v>
      </c>
      <c r="R321" s="18">
        <f t="shared" si="168"/>
        <v>0</v>
      </c>
      <c r="S321" s="12"/>
      <c r="T321" s="12"/>
      <c r="U321" s="12"/>
      <c r="V321" s="12"/>
      <c r="W321" s="12"/>
      <c r="X321" s="12"/>
      <c r="Y321" s="12"/>
      <c r="Z321" s="12"/>
      <c r="AA321" s="12"/>
      <c r="AB321" s="12"/>
    </row>
    <row r="322" spans="1:28" s="49" customFormat="1" ht="12.75" x14ac:dyDescent="0.25">
      <c r="A322" s="50"/>
      <c r="B322" s="60">
        <v>30</v>
      </c>
      <c r="C322" s="46" t="s">
        <v>269</v>
      </c>
      <c r="D322" s="47" t="s">
        <v>270</v>
      </c>
      <c r="E322" s="48" t="s">
        <v>126</v>
      </c>
      <c r="F322" s="13">
        <v>2.3305084745762712</v>
      </c>
      <c r="G322" s="84">
        <v>100</v>
      </c>
      <c r="H322" s="67">
        <f t="shared" si="164"/>
        <v>233.05084745762713</v>
      </c>
      <c r="I322" s="12"/>
      <c r="J322" s="51">
        <f t="shared" si="169"/>
        <v>30</v>
      </c>
      <c r="K322" s="14" t="str">
        <f t="shared" si="170"/>
        <v>Дюбель-гвоздь 8*100мм</v>
      </c>
      <c r="L322" s="47" t="s">
        <v>270</v>
      </c>
      <c r="M322" s="15"/>
      <c r="N322" s="28" t="str">
        <f t="shared" si="165"/>
        <v>шт</v>
      </c>
      <c r="O322" s="16">
        <f t="shared" si="166"/>
        <v>2.3305084745762712</v>
      </c>
      <c r="P322" s="13"/>
      <c r="Q322" s="17">
        <f t="shared" si="167"/>
        <v>100</v>
      </c>
      <c r="R322" s="18">
        <f t="shared" si="168"/>
        <v>0</v>
      </c>
      <c r="S322" s="12"/>
      <c r="T322" s="12"/>
      <c r="U322" s="12"/>
      <c r="V322" s="12"/>
      <c r="W322" s="12"/>
      <c r="X322" s="12"/>
      <c r="Y322" s="12"/>
      <c r="Z322" s="12"/>
      <c r="AA322" s="12"/>
      <c r="AB322" s="12"/>
    </row>
    <row r="323" spans="1:28" s="49" customFormat="1" ht="25.5" x14ac:dyDescent="0.25">
      <c r="A323" s="50"/>
      <c r="B323" s="60">
        <v>31</v>
      </c>
      <c r="C323" s="46" t="s">
        <v>37</v>
      </c>
      <c r="D323" s="47" t="s">
        <v>271</v>
      </c>
      <c r="E323" s="48" t="s">
        <v>125</v>
      </c>
      <c r="F323" s="13">
        <v>242.37288135593221</v>
      </c>
      <c r="G323" s="84">
        <v>1</v>
      </c>
      <c r="H323" s="67">
        <f t="shared" si="164"/>
        <v>242.37288135593221</v>
      </c>
      <c r="I323" s="12"/>
      <c r="J323" s="51">
        <f t="shared" si="169"/>
        <v>31</v>
      </c>
      <c r="K323" s="14" t="str">
        <f t="shared" si="170"/>
        <v>Саморез</v>
      </c>
      <c r="L323" s="47" t="s">
        <v>271</v>
      </c>
      <c r="M323" s="15"/>
      <c r="N323" s="28" t="str">
        <f t="shared" si="165"/>
        <v>кг</v>
      </c>
      <c r="O323" s="16">
        <f t="shared" si="166"/>
        <v>242.37288135593221</v>
      </c>
      <c r="P323" s="13"/>
      <c r="Q323" s="17">
        <f t="shared" si="167"/>
        <v>1</v>
      </c>
      <c r="R323" s="18">
        <f t="shared" si="168"/>
        <v>0</v>
      </c>
      <c r="S323" s="12"/>
      <c r="T323" s="12"/>
      <c r="U323" s="12"/>
      <c r="V323" s="12"/>
      <c r="W323" s="12"/>
      <c r="X323" s="12"/>
      <c r="Y323" s="12"/>
      <c r="Z323" s="12"/>
      <c r="AA323" s="12"/>
      <c r="AB323" s="12"/>
    </row>
    <row r="324" spans="1:28" s="49" customFormat="1" ht="12.75" x14ac:dyDescent="0.25">
      <c r="A324" s="50"/>
      <c r="B324" s="60">
        <v>32</v>
      </c>
      <c r="C324" s="46" t="s">
        <v>38</v>
      </c>
      <c r="D324" s="47" t="s">
        <v>177</v>
      </c>
      <c r="E324" s="48" t="s">
        <v>125</v>
      </c>
      <c r="F324" s="13">
        <v>344.91525423728814</v>
      </c>
      <c r="G324" s="84">
        <v>1</v>
      </c>
      <c r="H324" s="67">
        <f>F324*G324</f>
        <v>344.91525423728814</v>
      </c>
      <c r="I324" s="12"/>
      <c r="J324" s="51">
        <f t="shared" si="169"/>
        <v>32</v>
      </c>
      <c r="K324" s="14" t="str">
        <f t="shared" si="170"/>
        <v>Саморез (прессшайба)</v>
      </c>
      <c r="L324" s="47" t="s">
        <v>177</v>
      </c>
      <c r="M324" s="15"/>
      <c r="N324" s="28" t="str">
        <f>E324</f>
        <v>кг</v>
      </c>
      <c r="O324" s="16">
        <f>F324</f>
        <v>344.91525423728814</v>
      </c>
      <c r="P324" s="13"/>
      <c r="Q324" s="17">
        <f>G324</f>
        <v>1</v>
      </c>
      <c r="R324" s="18">
        <f>P324*Q324</f>
        <v>0</v>
      </c>
      <c r="S324" s="12"/>
      <c r="T324" s="12"/>
      <c r="U324" s="12"/>
      <c r="V324" s="12"/>
      <c r="W324" s="12"/>
      <c r="X324" s="12"/>
      <c r="Y324" s="12"/>
      <c r="Z324" s="12"/>
      <c r="AA324" s="12"/>
      <c r="AB324" s="12"/>
    </row>
    <row r="325" spans="1:28" s="49" customFormat="1" ht="25.5" x14ac:dyDescent="0.25">
      <c r="A325" s="50"/>
      <c r="B325" s="60">
        <v>33</v>
      </c>
      <c r="C325" s="46" t="s">
        <v>41</v>
      </c>
      <c r="D325" s="47" t="s">
        <v>108</v>
      </c>
      <c r="E325" s="48" t="s">
        <v>128</v>
      </c>
      <c r="F325" s="13">
        <v>65.254237288135599</v>
      </c>
      <c r="G325" s="84">
        <v>2</v>
      </c>
      <c r="H325" s="67">
        <f t="shared" ref="H325:H331" si="171">F325*G325</f>
        <v>130.5084745762712</v>
      </c>
      <c r="I325" s="12"/>
      <c r="J325" s="51">
        <f t="shared" si="169"/>
        <v>33</v>
      </c>
      <c r="K325" s="14" t="str">
        <f t="shared" si="170"/>
        <v>Саморез оцинкованный с пресс - шайбой</v>
      </c>
      <c r="L325" s="47" t="s">
        <v>108</v>
      </c>
      <c r="M325" s="15"/>
      <c r="N325" s="28" t="str">
        <f t="shared" ref="N325:N331" si="172">E325</f>
        <v>упак</v>
      </c>
      <c r="O325" s="16">
        <f t="shared" ref="O325:O331" si="173">F325</f>
        <v>65.254237288135599</v>
      </c>
      <c r="P325" s="13"/>
      <c r="Q325" s="17">
        <f t="shared" ref="Q325:Q331" si="174">G325</f>
        <v>2</v>
      </c>
      <c r="R325" s="18">
        <f t="shared" ref="R325:R331" si="175">P325*Q325</f>
        <v>0</v>
      </c>
      <c r="S325" s="12"/>
      <c r="T325" s="12"/>
      <c r="U325" s="12"/>
      <c r="V325" s="12"/>
      <c r="W325" s="12"/>
      <c r="X325" s="12"/>
      <c r="Y325" s="12"/>
      <c r="Z325" s="12"/>
      <c r="AA325" s="12"/>
      <c r="AB325" s="12"/>
    </row>
    <row r="326" spans="1:28" s="49" customFormat="1" ht="12.75" x14ac:dyDescent="0.25">
      <c r="A326" s="50"/>
      <c r="B326" s="60">
        <v>34</v>
      </c>
      <c r="C326" s="46" t="s">
        <v>44</v>
      </c>
      <c r="D326" s="47" t="s">
        <v>111</v>
      </c>
      <c r="E326" s="48" t="s">
        <v>128</v>
      </c>
      <c r="F326" s="13">
        <v>102.54237288135594</v>
      </c>
      <c r="G326" s="84">
        <v>3</v>
      </c>
      <c r="H326" s="67">
        <f t="shared" si="171"/>
        <v>307.62711864406782</v>
      </c>
      <c r="I326" s="12"/>
      <c r="J326" s="51">
        <f t="shared" si="169"/>
        <v>34</v>
      </c>
      <c r="K326" s="14" t="str">
        <f t="shared" si="170"/>
        <v>Саморез по дереву ДФ</v>
      </c>
      <c r="L326" s="47" t="s">
        <v>111</v>
      </c>
      <c r="M326" s="15"/>
      <c r="N326" s="28" t="str">
        <f t="shared" si="172"/>
        <v>упак</v>
      </c>
      <c r="O326" s="16">
        <f t="shared" si="173"/>
        <v>102.54237288135594</v>
      </c>
      <c r="P326" s="13"/>
      <c r="Q326" s="17">
        <f t="shared" si="174"/>
        <v>3</v>
      </c>
      <c r="R326" s="18">
        <f t="shared" si="175"/>
        <v>0</v>
      </c>
      <c r="S326" s="12"/>
      <c r="T326" s="12"/>
      <c r="U326" s="12"/>
      <c r="V326" s="12"/>
      <c r="W326" s="12"/>
      <c r="X326" s="12"/>
      <c r="Y326" s="12"/>
      <c r="Z326" s="12"/>
      <c r="AA326" s="12"/>
      <c r="AB326" s="12"/>
    </row>
    <row r="327" spans="1:28" s="49" customFormat="1" ht="12.75" x14ac:dyDescent="0.25">
      <c r="A327" s="50"/>
      <c r="B327" s="60">
        <v>35</v>
      </c>
      <c r="C327" s="46" t="s">
        <v>44</v>
      </c>
      <c r="D327" s="47" t="s">
        <v>112</v>
      </c>
      <c r="E327" s="48" t="s">
        <v>128</v>
      </c>
      <c r="F327" s="13">
        <v>83.898305084745772</v>
      </c>
      <c r="G327" s="84">
        <v>3</v>
      </c>
      <c r="H327" s="67">
        <f t="shared" si="171"/>
        <v>251.69491525423732</v>
      </c>
      <c r="I327" s="12"/>
      <c r="J327" s="51">
        <f t="shared" si="169"/>
        <v>35</v>
      </c>
      <c r="K327" s="14" t="str">
        <f t="shared" si="170"/>
        <v>Саморез по дереву ДФ</v>
      </c>
      <c r="L327" s="47" t="s">
        <v>112</v>
      </c>
      <c r="M327" s="15"/>
      <c r="N327" s="28" t="str">
        <f t="shared" si="172"/>
        <v>упак</v>
      </c>
      <c r="O327" s="16">
        <f t="shared" si="173"/>
        <v>83.898305084745772</v>
      </c>
      <c r="P327" s="13"/>
      <c r="Q327" s="17">
        <f t="shared" si="174"/>
        <v>3</v>
      </c>
      <c r="R327" s="18">
        <f t="shared" si="175"/>
        <v>0</v>
      </c>
      <c r="S327" s="12"/>
      <c r="T327" s="12"/>
      <c r="U327" s="12"/>
      <c r="V327" s="12"/>
      <c r="W327" s="12"/>
      <c r="X327" s="12"/>
      <c r="Y327" s="12"/>
      <c r="Z327" s="12"/>
      <c r="AA327" s="12"/>
      <c r="AB327" s="12"/>
    </row>
    <row r="328" spans="1:28" s="49" customFormat="1" ht="12.75" x14ac:dyDescent="0.25">
      <c r="A328" s="50"/>
      <c r="B328" s="60">
        <v>36</v>
      </c>
      <c r="C328" s="46" t="s">
        <v>44</v>
      </c>
      <c r="D328" s="47" t="s">
        <v>191</v>
      </c>
      <c r="E328" s="48" t="s">
        <v>128</v>
      </c>
      <c r="F328" s="13">
        <v>65.254237288135599</v>
      </c>
      <c r="G328" s="84">
        <v>2</v>
      </c>
      <c r="H328" s="67">
        <f t="shared" si="171"/>
        <v>130.5084745762712</v>
      </c>
      <c r="I328" s="12"/>
      <c r="J328" s="51">
        <f t="shared" si="169"/>
        <v>36</v>
      </c>
      <c r="K328" s="14" t="str">
        <f t="shared" si="170"/>
        <v>Саморез по дереву ДФ</v>
      </c>
      <c r="L328" s="47" t="s">
        <v>191</v>
      </c>
      <c r="M328" s="15"/>
      <c r="N328" s="28" t="str">
        <f t="shared" si="172"/>
        <v>упак</v>
      </c>
      <c r="O328" s="16">
        <f t="shared" si="173"/>
        <v>65.254237288135599</v>
      </c>
      <c r="P328" s="13"/>
      <c r="Q328" s="17">
        <f t="shared" si="174"/>
        <v>2</v>
      </c>
      <c r="R328" s="18">
        <f t="shared" si="175"/>
        <v>0</v>
      </c>
      <c r="S328" s="12"/>
      <c r="T328" s="12"/>
      <c r="U328" s="12"/>
      <c r="V328" s="12"/>
      <c r="W328" s="12"/>
      <c r="X328" s="12"/>
      <c r="Y328" s="12"/>
      <c r="Z328" s="12"/>
      <c r="AA328" s="12"/>
      <c r="AB328" s="12"/>
    </row>
    <row r="329" spans="1:28" s="49" customFormat="1" ht="12.75" x14ac:dyDescent="0.25">
      <c r="A329" s="50"/>
      <c r="B329" s="60">
        <v>37</v>
      </c>
      <c r="C329" s="46" t="s">
        <v>44</v>
      </c>
      <c r="D329" s="47" t="s">
        <v>192</v>
      </c>
      <c r="E329" s="48" t="s">
        <v>128</v>
      </c>
      <c r="F329" s="13">
        <v>279.66101694915255</v>
      </c>
      <c r="G329" s="84">
        <v>2</v>
      </c>
      <c r="H329" s="67">
        <f t="shared" si="171"/>
        <v>559.32203389830511</v>
      </c>
      <c r="I329" s="12"/>
      <c r="J329" s="51">
        <f t="shared" si="169"/>
        <v>37</v>
      </c>
      <c r="K329" s="14" t="str">
        <f t="shared" si="170"/>
        <v>Саморез по дереву ДФ</v>
      </c>
      <c r="L329" s="47" t="s">
        <v>192</v>
      </c>
      <c r="M329" s="15"/>
      <c r="N329" s="28" t="str">
        <f t="shared" si="172"/>
        <v>упак</v>
      </c>
      <c r="O329" s="16">
        <f t="shared" si="173"/>
        <v>279.66101694915255</v>
      </c>
      <c r="P329" s="13"/>
      <c r="Q329" s="17">
        <f t="shared" si="174"/>
        <v>2</v>
      </c>
      <c r="R329" s="18">
        <f t="shared" si="175"/>
        <v>0</v>
      </c>
      <c r="S329" s="12"/>
      <c r="T329" s="12"/>
      <c r="U329" s="12"/>
      <c r="V329" s="12"/>
      <c r="W329" s="12"/>
      <c r="X329" s="12"/>
      <c r="Y329" s="12"/>
      <c r="Z329" s="12"/>
      <c r="AA329" s="12"/>
      <c r="AB329" s="12"/>
    </row>
    <row r="330" spans="1:28" s="49" customFormat="1" ht="12.75" x14ac:dyDescent="0.25">
      <c r="A330" s="50"/>
      <c r="B330" s="60">
        <v>38</v>
      </c>
      <c r="C330" s="46" t="s">
        <v>44</v>
      </c>
      <c r="D330" s="47" t="s">
        <v>272</v>
      </c>
      <c r="E330" s="48" t="s">
        <v>128</v>
      </c>
      <c r="F330" s="13">
        <v>52.22</v>
      </c>
      <c r="G330" s="84">
        <v>1</v>
      </c>
      <c r="H330" s="67">
        <f t="shared" si="171"/>
        <v>52.22</v>
      </c>
      <c r="I330" s="12"/>
      <c r="J330" s="51">
        <f t="shared" si="169"/>
        <v>38</v>
      </c>
      <c r="K330" s="14" t="str">
        <f t="shared" si="170"/>
        <v>Саморез по дереву ДФ</v>
      </c>
      <c r="L330" s="47" t="s">
        <v>272</v>
      </c>
      <c r="M330" s="15"/>
      <c r="N330" s="28" t="str">
        <f t="shared" si="172"/>
        <v>упак</v>
      </c>
      <c r="O330" s="16">
        <f t="shared" si="173"/>
        <v>52.22</v>
      </c>
      <c r="P330" s="13"/>
      <c r="Q330" s="17">
        <f t="shared" si="174"/>
        <v>1</v>
      </c>
      <c r="R330" s="18">
        <f t="shared" si="175"/>
        <v>0</v>
      </c>
      <c r="S330" s="12"/>
      <c r="T330" s="12"/>
      <c r="U330" s="12"/>
      <c r="V330" s="12"/>
      <c r="W330" s="12"/>
      <c r="X330" s="12"/>
      <c r="Y330" s="12"/>
      <c r="Z330" s="12"/>
      <c r="AA330" s="12"/>
      <c r="AB330" s="12"/>
    </row>
    <row r="331" spans="1:28" s="49" customFormat="1" ht="12.75" x14ac:dyDescent="0.25">
      <c r="A331" s="50"/>
      <c r="B331" s="60">
        <v>39</v>
      </c>
      <c r="C331" s="46" t="s">
        <v>44</v>
      </c>
      <c r="D331" s="47" t="s">
        <v>273</v>
      </c>
      <c r="E331" s="48" t="s">
        <v>128</v>
      </c>
      <c r="F331" s="13">
        <v>51.271186440677965</v>
      </c>
      <c r="G331" s="84">
        <v>2</v>
      </c>
      <c r="H331" s="67">
        <f t="shared" si="171"/>
        <v>102.54237288135593</v>
      </c>
      <c r="I331" s="12"/>
      <c r="J331" s="51">
        <f t="shared" si="169"/>
        <v>39</v>
      </c>
      <c r="K331" s="14" t="str">
        <f t="shared" si="170"/>
        <v>Саморез по дереву ДФ</v>
      </c>
      <c r="L331" s="47" t="s">
        <v>273</v>
      </c>
      <c r="M331" s="15"/>
      <c r="N331" s="28" t="str">
        <f t="shared" si="172"/>
        <v>упак</v>
      </c>
      <c r="O331" s="16">
        <f t="shared" si="173"/>
        <v>51.271186440677965</v>
      </c>
      <c r="P331" s="13"/>
      <c r="Q331" s="17">
        <f t="shared" si="174"/>
        <v>2</v>
      </c>
      <c r="R331" s="18">
        <f t="shared" si="175"/>
        <v>0</v>
      </c>
      <c r="S331" s="12"/>
      <c r="T331" s="12"/>
      <c r="U331" s="12"/>
      <c r="V331" s="12"/>
      <c r="W331" s="12"/>
      <c r="X331" s="12"/>
      <c r="Y331" s="12"/>
      <c r="Z331" s="12"/>
      <c r="AA331" s="12"/>
      <c r="AB331" s="12"/>
    </row>
    <row r="332" spans="1:28" s="49" customFormat="1" ht="12.75" x14ac:dyDescent="0.25">
      <c r="A332" s="50"/>
      <c r="B332" s="60">
        <v>40</v>
      </c>
      <c r="C332" s="46" t="s">
        <v>47</v>
      </c>
      <c r="D332" s="47" t="s">
        <v>114</v>
      </c>
      <c r="E332" s="48" t="s">
        <v>125</v>
      </c>
      <c r="F332" s="13">
        <v>125.84745762711864</v>
      </c>
      <c r="G332" s="84">
        <v>0.2</v>
      </c>
      <c r="H332" s="67">
        <f>F332*G332</f>
        <v>25.16949152542373</v>
      </c>
      <c r="I332" s="12"/>
      <c r="J332" s="51">
        <f t="shared" si="169"/>
        <v>40</v>
      </c>
      <c r="K332" s="14" t="str">
        <f t="shared" si="170"/>
        <v>Шайба гроверная</v>
      </c>
      <c r="L332" s="47" t="s">
        <v>114</v>
      </c>
      <c r="M332" s="15"/>
      <c r="N332" s="28" t="str">
        <f>E332</f>
        <v>кг</v>
      </c>
      <c r="O332" s="16">
        <f>F332</f>
        <v>125.84745762711864</v>
      </c>
      <c r="P332" s="13"/>
      <c r="Q332" s="17">
        <f>G332</f>
        <v>0.2</v>
      </c>
      <c r="R332" s="18">
        <f>P332*Q332</f>
        <v>0</v>
      </c>
      <c r="S332" s="12"/>
      <c r="T332" s="12"/>
      <c r="U332" s="12"/>
      <c r="V332" s="12"/>
      <c r="W332" s="12"/>
      <c r="X332" s="12"/>
      <c r="Y332" s="12"/>
      <c r="Z332" s="12"/>
      <c r="AA332" s="12"/>
      <c r="AB332" s="12"/>
    </row>
    <row r="333" spans="1:28" s="49" customFormat="1" ht="12.75" x14ac:dyDescent="0.25">
      <c r="A333" s="50"/>
      <c r="B333" s="60">
        <v>41</v>
      </c>
      <c r="C333" s="46" t="s">
        <v>202</v>
      </c>
      <c r="D333" s="47" t="s">
        <v>203</v>
      </c>
      <c r="E333" s="48" t="s">
        <v>126</v>
      </c>
      <c r="F333" s="13">
        <v>53.491525423728817</v>
      </c>
      <c r="G333" s="84">
        <v>10450</v>
      </c>
      <c r="H333" s="67">
        <f t="shared" ref="H333:H340" si="176">F333*G333</f>
        <v>558986.44067796611</v>
      </c>
      <c r="I333" s="12"/>
      <c r="J333" s="51">
        <f t="shared" si="169"/>
        <v>41</v>
      </c>
      <c r="K333" s="14" t="str">
        <f t="shared" si="170"/>
        <v>Шайба квадратная</v>
      </c>
      <c r="L333" s="47" t="s">
        <v>203</v>
      </c>
      <c r="M333" s="15"/>
      <c r="N333" s="28" t="str">
        <f t="shared" ref="N333:N340" si="177">E333</f>
        <v>шт</v>
      </c>
      <c r="O333" s="16">
        <f t="shared" ref="O333:O340" si="178">F333</f>
        <v>53.491525423728817</v>
      </c>
      <c r="P333" s="13"/>
      <c r="Q333" s="17">
        <f t="shared" ref="Q333:Q340" si="179">G333</f>
        <v>10450</v>
      </c>
      <c r="R333" s="18">
        <f t="shared" ref="R333:R340" si="180">P333*Q333</f>
        <v>0</v>
      </c>
      <c r="S333" s="12"/>
      <c r="T333" s="12"/>
      <c r="U333" s="12"/>
      <c r="V333" s="12"/>
      <c r="W333" s="12"/>
      <c r="X333" s="12"/>
      <c r="Y333" s="12"/>
      <c r="Z333" s="12"/>
      <c r="AA333" s="12"/>
      <c r="AB333" s="12"/>
    </row>
    <row r="334" spans="1:28" s="49" customFormat="1" ht="12.75" x14ac:dyDescent="0.25">
      <c r="A334" s="50"/>
      <c r="B334" s="60">
        <v>42</v>
      </c>
      <c r="C334" s="46" t="s">
        <v>274</v>
      </c>
      <c r="D334" s="47" t="s">
        <v>116</v>
      </c>
      <c r="E334" s="48" t="s">
        <v>125</v>
      </c>
      <c r="F334" s="13">
        <v>178.98305084745763</v>
      </c>
      <c r="G334" s="84">
        <v>0.5</v>
      </c>
      <c r="H334" s="67">
        <f t="shared" si="176"/>
        <v>89.491525423728817</v>
      </c>
      <c r="I334" s="12"/>
      <c r="J334" s="51">
        <f t="shared" si="169"/>
        <v>42</v>
      </c>
      <c r="K334" s="14" t="str">
        <f t="shared" si="170"/>
        <v xml:space="preserve">Шайба оцинкованная </v>
      </c>
      <c r="L334" s="47" t="s">
        <v>116</v>
      </c>
      <c r="M334" s="15"/>
      <c r="N334" s="28" t="str">
        <f t="shared" si="177"/>
        <v>кг</v>
      </c>
      <c r="O334" s="16">
        <f t="shared" si="178"/>
        <v>178.98305084745763</v>
      </c>
      <c r="P334" s="13"/>
      <c r="Q334" s="17">
        <f t="shared" si="179"/>
        <v>0.5</v>
      </c>
      <c r="R334" s="18">
        <f t="shared" si="180"/>
        <v>0</v>
      </c>
      <c r="S334" s="12"/>
      <c r="T334" s="12"/>
      <c r="U334" s="12"/>
      <c r="V334" s="12"/>
      <c r="W334" s="12"/>
      <c r="X334" s="12"/>
      <c r="Y334" s="12"/>
      <c r="Z334" s="12"/>
      <c r="AA334" s="12"/>
      <c r="AB334" s="12"/>
    </row>
    <row r="335" spans="1:28" s="49" customFormat="1" ht="12.75" x14ac:dyDescent="0.25">
      <c r="A335" s="50"/>
      <c r="B335" s="60">
        <v>43</v>
      </c>
      <c r="C335" s="46" t="s">
        <v>275</v>
      </c>
      <c r="D335" s="47" t="s">
        <v>276</v>
      </c>
      <c r="E335" s="48" t="s">
        <v>125</v>
      </c>
      <c r="F335" s="13">
        <v>99.830508474576263</v>
      </c>
      <c r="G335" s="84">
        <v>0.2</v>
      </c>
      <c r="H335" s="67">
        <f t="shared" si="176"/>
        <v>19.966101694915253</v>
      </c>
      <c r="I335" s="12"/>
      <c r="J335" s="51">
        <f t="shared" si="169"/>
        <v>43</v>
      </c>
      <c r="K335" s="14" t="str">
        <f t="shared" si="170"/>
        <v xml:space="preserve">Шайба плоская </v>
      </c>
      <c r="L335" s="47" t="s">
        <v>276</v>
      </c>
      <c r="M335" s="15"/>
      <c r="N335" s="28" t="str">
        <f t="shared" si="177"/>
        <v>кг</v>
      </c>
      <c r="O335" s="16">
        <f t="shared" si="178"/>
        <v>99.830508474576263</v>
      </c>
      <c r="P335" s="13"/>
      <c r="Q335" s="17">
        <f t="shared" si="179"/>
        <v>0.2</v>
      </c>
      <c r="R335" s="18">
        <f t="shared" si="180"/>
        <v>0</v>
      </c>
      <c r="S335" s="12"/>
      <c r="T335" s="12"/>
      <c r="U335" s="12"/>
      <c r="V335" s="12"/>
      <c r="W335" s="12"/>
      <c r="X335" s="12"/>
      <c r="Y335" s="12"/>
      <c r="Z335" s="12"/>
      <c r="AA335" s="12"/>
      <c r="AB335" s="12"/>
    </row>
    <row r="336" spans="1:28" s="49" customFormat="1" ht="12.75" x14ac:dyDescent="0.25">
      <c r="A336" s="50"/>
      <c r="B336" s="60">
        <v>44</v>
      </c>
      <c r="C336" s="46" t="s">
        <v>50</v>
      </c>
      <c r="D336" s="47" t="s">
        <v>277</v>
      </c>
      <c r="E336" s="48" t="s">
        <v>126</v>
      </c>
      <c r="F336" s="13">
        <v>186.4406779661017</v>
      </c>
      <c r="G336" s="84">
        <v>8</v>
      </c>
      <c r="H336" s="67">
        <f t="shared" si="176"/>
        <v>1491.5254237288136</v>
      </c>
      <c r="I336" s="12"/>
      <c r="J336" s="51">
        <f t="shared" si="169"/>
        <v>44</v>
      </c>
      <c r="K336" s="14" t="str">
        <f t="shared" si="170"/>
        <v>Шпилька</v>
      </c>
      <c r="L336" s="47" t="s">
        <v>277</v>
      </c>
      <c r="M336" s="15"/>
      <c r="N336" s="28" t="str">
        <f t="shared" si="177"/>
        <v>шт</v>
      </c>
      <c r="O336" s="16">
        <f t="shared" si="178"/>
        <v>186.4406779661017</v>
      </c>
      <c r="P336" s="13"/>
      <c r="Q336" s="17">
        <f t="shared" si="179"/>
        <v>8</v>
      </c>
      <c r="R336" s="18">
        <f t="shared" si="180"/>
        <v>0</v>
      </c>
      <c r="S336" s="12"/>
      <c r="T336" s="12"/>
      <c r="U336" s="12"/>
      <c r="V336" s="12"/>
      <c r="W336" s="12"/>
      <c r="X336" s="12"/>
      <c r="Y336" s="12"/>
      <c r="Z336" s="12"/>
      <c r="AA336" s="12"/>
      <c r="AB336" s="12"/>
    </row>
    <row r="337" spans="1:28" s="49" customFormat="1" ht="12.75" x14ac:dyDescent="0.25">
      <c r="A337" s="50"/>
      <c r="B337" s="60">
        <v>45</v>
      </c>
      <c r="C337" s="46" t="s">
        <v>50</v>
      </c>
      <c r="D337" s="47" t="s">
        <v>278</v>
      </c>
      <c r="E337" s="48" t="s">
        <v>126</v>
      </c>
      <c r="F337" s="13">
        <v>195.76271186440678</v>
      </c>
      <c r="G337" s="84">
        <v>50</v>
      </c>
      <c r="H337" s="67">
        <f t="shared" si="176"/>
        <v>9788.1355932203387</v>
      </c>
      <c r="I337" s="12"/>
      <c r="J337" s="51">
        <f t="shared" si="169"/>
        <v>45</v>
      </c>
      <c r="K337" s="14" t="str">
        <f t="shared" si="170"/>
        <v>Шпилька</v>
      </c>
      <c r="L337" s="47" t="s">
        <v>278</v>
      </c>
      <c r="M337" s="15"/>
      <c r="N337" s="28" t="str">
        <f t="shared" si="177"/>
        <v>шт</v>
      </c>
      <c r="O337" s="16">
        <f t="shared" si="178"/>
        <v>195.76271186440678</v>
      </c>
      <c r="P337" s="13"/>
      <c r="Q337" s="17">
        <f t="shared" si="179"/>
        <v>50</v>
      </c>
      <c r="R337" s="18">
        <f t="shared" si="180"/>
        <v>0</v>
      </c>
      <c r="S337" s="12"/>
      <c r="T337" s="12"/>
      <c r="U337" s="12"/>
      <c r="V337" s="12"/>
      <c r="W337" s="12"/>
      <c r="X337" s="12"/>
      <c r="Y337" s="12"/>
      <c r="Z337" s="12"/>
      <c r="AA337" s="12"/>
      <c r="AB337" s="12"/>
    </row>
    <row r="338" spans="1:28" s="49" customFormat="1" ht="12.75" x14ac:dyDescent="0.25">
      <c r="A338" s="50"/>
      <c r="B338" s="60">
        <v>46</v>
      </c>
      <c r="C338" s="46" t="s">
        <v>50</v>
      </c>
      <c r="D338" s="47" t="s">
        <v>279</v>
      </c>
      <c r="E338" s="48" t="s">
        <v>126</v>
      </c>
      <c r="F338" s="13">
        <v>194.75423728813561</v>
      </c>
      <c r="G338" s="84">
        <v>660</v>
      </c>
      <c r="H338" s="67">
        <f t="shared" si="176"/>
        <v>128537.79661016951</v>
      </c>
      <c r="I338" s="12"/>
      <c r="J338" s="51">
        <f t="shared" si="169"/>
        <v>46</v>
      </c>
      <c r="K338" s="14" t="str">
        <f t="shared" si="170"/>
        <v>Шпилька</v>
      </c>
      <c r="L338" s="47" t="s">
        <v>279</v>
      </c>
      <c r="M338" s="15"/>
      <c r="N338" s="28" t="str">
        <f t="shared" si="177"/>
        <v>шт</v>
      </c>
      <c r="O338" s="16">
        <f t="shared" si="178"/>
        <v>194.75423728813561</v>
      </c>
      <c r="P338" s="13"/>
      <c r="Q338" s="17">
        <f t="shared" si="179"/>
        <v>660</v>
      </c>
      <c r="R338" s="18">
        <f t="shared" si="180"/>
        <v>0</v>
      </c>
      <c r="S338" s="12"/>
      <c r="T338" s="12"/>
      <c r="U338" s="12"/>
      <c r="V338" s="12"/>
      <c r="W338" s="12"/>
      <c r="X338" s="12"/>
      <c r="Y338" s="12"/>
      <c r="Z338" s="12"/>
      <c r="AA338" s="12"/>
      <c r="AB338" s="12"/>
    </row>
    <row r="339" spans="1:28" s="49" customFormat="1" ht="12.75" x14ac:dyDescent="0.25">
      <c r="A339" s="50"/>
      <c r="B339" s="60">
        <v>47</v>
      </c>
      <c r="C339" s="46" t="s">
        <v>50</v>
      </c>
      <c r="D339" s="47" t="s">
        <v>280</v>
      </c>
      <c r="E339" s="48" t="s">
        <v>126</v>
      </c>
      <c r="F339" s="13">
        <v>195.75423728813561</v>
      </c>
      <c r="G339" s="84">
        <v>764</v>
      </c>
      <c r="H339" s="67">
        <f t="shared" si="176"/>
        <v>149556.2372881356</v>
      </c>
      <c r="I339" s="12"/>
      <c r="J339" s="51">
        <f t="shared" si="169"/>
        <v>47</v>
      </c>
      <c r="K339" s="14" t="str">
        <f t="shared" si="170"/>
        <v>Шпилька</v>
      </c>
      <c r="L339" s="47" t="s">
        <v>280</v>
      </c>
      <c r="M339" s="15"/>
      <c r="N339" s="28" t="str">
        <f t="shared" si="177"/>
        <v>шт</v>
      </c>
      <c r="O339" s="16">
        <f t="shared" si="178"/>
        <v>195.75423728813561</v>
      </c>
      <c r="P339" s="13"/>
      <c r="Q339" s="17">
        <f t="shared" si="179"/>
        <v>764</v>
      </c>
      <c r="R339" s="18">
        <f t="shared" si="180"/>
        <v>0</v>
      </c>
      <c r="S339" s="12"/>
      <c r="T339" s="12"/>
      <c r="U339" s="12"/>
      <c r="V339" s="12"/>
      <c r="W339" s="12"/>
      <c r="X339" s="12"/>
      <c r="Y339" s="12"/>
      <c r="Z339" s="12"/>
      <c r="AA339" s="12"/>
      <c r="AB339" s="12"/>
    </row>
    <row r="340" spans="1:28" s="49" customFormat="1" ht="12.75" x14ac:dyDescent="0.25">
      <c r="A340" s="50"/>
      <c r="B340" s="60">
        <v>48</v>
      </c>
      <c r="C340" s="46" t="s">
        <v>281</v>
      </c>
      <c r="D340" s="47" t="s">
        <v>282</v>
      </c>
      <c r="E340" s="48" t="s">
        <v>126</v>
      </c>
      <c r="F340" s="13">
        <v>605.93220338983053</v>
      </c>
      <c r="G340" s="84">
        <v>280</v>
      </c>
      <c r="H340" s="67">
        <f t="shared" si="176"/>
        <v>169661.01694915254</v>
      </c>
      <c r="I340" s="12"/>
      <c r="J340" s="51">
        <f t="shared" si="169"/>
        <v>48</v>
      </c>
      <c r="K340" s="14" t="str">
        <f t="shared" si="170"/>
        <v>Штырь</v>
      </c>
      <c r="L340" s="47" t="s">
        <v>282</v>
      </c>
      <c r="M340" s="15"/>
      <c r="N340" s="28" t="str">
        <f t="shared" si="177"/>
        <v>шт</v>
      </c>
      <c r="O340" s="16">
        <f t="shared" si="178"/>
        <v>605.93220338983053</v>
      </c>
      <c r="P340" s="13"/>
      <c r="Q340" s="17">
        <f t="shared" si="179"/>
        <v>280</v>
      </c>
      <c r="R340" s="18">
        <f t="shared" si="180"/>
        <v>0</v>
      </c>
      <c r="S340" s="12"/>
      <c r="T340" s="12"/>
      <c r="U340" s="12"/>
      <c r="V340" s="12"/>
      <c r="W340" s="12"/>
      <c r="X340" s="12"/>
      <c r="Y340" s="12"/>
      <c r="Z340" s="12"/>
      <c r="AA340" s="12"/>
      <c r="AB340" s="12"/>
    </row>
    <row r="341" spans="1:28" s="49" customFormat="1" ht="12.75" customHeight="1" x14ac:dyDescent="0.25">
      <c r="A341" s="50"/>
      <c r="B341" s="60">
        <v>49</v>
      </c>
      <c r="C341" s="46" t="s">
        <v>283</v>
      </c>
      <c r="D341" s="47" t="s">
        <v>284</v>
      </c>
      <c r="E341" s="48" t="s">
        <v>126</v>
      </c>
      <c r="F341" s="13">
        <v>1118.6440677966102</v>
      </c>
      <c r="G341" s="84">
        <v>36</v>
      </c>
      <c r="H341" s="67">
        <f t="shared" ref="H341" si="181">F341*G341</f>
        <v>40271.186440677964</v>
      </c>
      <c r="I341" s="12"/>
      <c r="J341" s="51">
        <f t="shared" si="52"/>
        <v>49</v>
      </c>
      <c r="K341" s="14" t="str">
        <f t="shared" si="53"/>
        <v>Штырь верхушечный Ш-20-1-180</v>
      </c>
      <c r="L341" s="47" t="s">
        <v>284</v>
      </c>
      <c r="M341" s="15"/>
      <c r="N341" s="28" t="str">
        <f t="shared" ref="N341:N342" si="182">E341</f>
        <v>шт</v>
      </c>
      <c r="O341" s="16">
        <f t="shared" si="5"/>
        <v>1118.6440677966102</v>
      </c>
      <c r="P341" s="13"/>
      <c r="Q341" s="17">
        <f t="shared" si="6"/>
        <v>36</v>
      </c>
      <c r="R341" s="18">
        <f t="shared" si="7"/>
        <v>0</v>
      </c>
      <c r="S341" s="12"/>
      <c r="T341" s="12"/>
      <c r="U341" s="12"/>
      <c r="V341" s="12"/>
      <c r="W341" s="12"/>
      <c r="X341" s="12"/>
      <c r="Y341" s="12"/>
      <c r="Z341" s="12"/>
      <c r="AA341" s="12"/>
      <c r="AB341" s="12"/>
    </row>
    <row r="342" spans="1:28" s="54" customFormat="1" ht="13.5" thickBot="1" x14ac:dyDescent="0.3">
      <c r="A342" s="52"/>
      <c r="B342" s="74"/>
      <c r="C342" s="75" t="s">
        <v>130</v>
      </c>
      <c r="D342" s="75"/>
      <c r="E342" s="76"/>
      <c r="F342" s="76"/>
      <c r="G342" s="87"/>
      <c r="H342" s="77">
        <f>SUM(H293:H341)</f>
        <v>1726463.9742372883</v>
      </c>
      <c r="I342" s="21"/>
      <c r="J342" s="53"/>
      <c r="K342" s="22" t="str">
        <f t="shared" si="53"/>
        <v>ИТОГО:</v>
      </c>
      <c r="L342" s="22"/>
      <c r="M342" s="23"/>
      <c r="N342" s="29">
        <f t="shared" si="182"/>
        <v>0</v>
      </c>
      <c r="O342" s="24">
        <f t="shared" si="5"/>
        <v>0</v>
      </c>
      <c r="P342" s="25"/>
      <c r="Q342" s="26">
        <f t="shared" si="6"/>
        <v>0</v>
      </c>
      <c r="R342" s="27">
        <f t="shared" si="7"/>
        <v>0</v>
      </c>
      <c r="S342" s="21"/>
      <c r="T342" s="21"/>
      <c r="U342" s="21"/>
      <c r="V342" s="21"/>
      <c r="W342" s="21"/>
      <c r="X342" s="21"/>
      <c r="Y342" s="21"/>
      <c r="Z342" s="21"/>
      <c r="AA342" s="21"/>
      <c r="AB342" s="21"/>
    </row>
    <row r="343" spans="1:28" s="92" customFormat="1" ht="21" customHeight="1" thickBot="1" x14ac:dyDescent="0.3">
      <c r="A343" s="88"/>
      <c r="B343" s="123" t="s">
        <v>7</v>
      </c>
      <c r="C343" s="124"/>
      <c r="D343" s="124"/>
      <c r="E343" s="124"/>
      <c r="F343" s="124"/>
      <c r="G343" s="125"/>
      <c r="H343" s="89">
        <f>H342+H291+H233+H181+H87</f>
        <v>2870405.9996610172</v>
      </c>
      <c r="I343" s="90"/>
      <c r="J343" s="106" t="s">
        <v>7</v>
      </c>
      <c r="K343" s="107"/>
      <c r="L343" s="107"/>
      <c r="M343" s="107"/>
      <c r="N343" s="107"/>
      <c r="O343" s="107"/>
      <c r="P343" s="107"/>
      <c r="Q343" s="108"/>
      <c r="R343" s="91">
        <f>SUM(R10:R342)</f>
        <v>0</v>
      </c>
      <c r="S343" s="90"/>
      <c r="T343" s="90"/>
      <c r="U343" s="90"/>
      <c r="V343" s="90"/>
      <c r="W343" s="90"/>
      <c r="X343" s="90"/>
      <c r="Y343" s="90"/>
      <c r="Z343" s="90"/>
      <c r="AA343" s="90"/>
      <c r="AB343" s="90"/>
    </row>
    <row r="344" spans="1:28" s="92" customFormat="1" ht="15" customHeight="1" x14ac:dyDescent="0.25">
      <c r="A344" s="88"/>
      <c r="B344" s="137" t="s">
        <v>17</v>
      </c>
      <c r="C344" s="138"/>
      <c r="D344" s="138"/>
      <c r="E344" s="138"/>
      <c r="F344" s="138"/>
      <c r="G344" s="105">
        <v>0.2</v>
      </c>
      <c r="H344" s="94">
        <f>H343*G344</f>
        <v>574081.19993220351</v>
      </c>
      <c r="I344" s="90"/>
      <c r="J344" s="139" t="s">
        <v>17</v>
      </c>
      <c r="K344" s="140"/>
      <c r="L344" s="140"/>
      <c r="M344" s="140"/>
      <c r="N344" s="140"/>
      <c r="O344" s="140"/>
      <c r="P344" s="140"/>
      <c r="Q344" s="93">
        <v>0.2</v>
      </c>
      <c r="R344" s="94">
        <f>R343*Q344</f>
        <v>0</v>
      </c>
      <c r="S344" s="90"/>
      <c r="T344" s="90"/>
      <c r="U344" s="90"/>
      <c r="V344" s="90"/>
      <c r="W344" s="90"/>
      <c r="X344" s="90"/>
      <c r="Y344" s="90"/>
      <c r="Z344" s="90"/>
      <c r="AA344" s="90"/>
      <c r="AB344" s="90"/>
    </row>
    <row r="345" spans="1:28" s="92" customFormat="1" ht="15.75" customHeight="1" thickBot="1" x14ac:dyDescent="0.3">
      <c r="A345" s="88"/>
      <c r="B345" s="126" t="s">
        <v>8</v>
      </c>
      <c r="C345" s="127"/>
      <c r="D345" s="127"/>
      <c r="E345" s="127"/>
      <c r="F345" s="127"/>
      <c r="G345" s="128"/>
      <c r="H345" s="95">
        <f>H343+H344</f>
        <v>3444487.1995932208</v>
      </c>
      <c r="I345" s="90"/>
      <c r="J345" s="134" t="s">
        <v>8</v>
      </c>
      <c r="K345" s="135"/>
      <c r="L345" s="135"/>
      <c r="M345" s="135"/>
      <c r="N345" s="135"/>
      <c r="O345" s="135"/>
      <c r="P345" s="135"/>
      <c r="Q345" s="136"/>
      <c r="R345" s="95">
        <f>R343+R344</f>
        <v>0</v>
      </c>
      <c r="S345" s="90"/>
      <c r="T345" s="90"/>
      <c r="U345" s="90"/>
      <c r="V345" s="90"/>
      <c r="W345" s="90"/>
      <c r="X345" s="90"/>
      <c r="Y345" s="90"/>
      <c r="Z345" s="90"/>
      <c r="AA345" s="90"/>
      <c r="AB345" s="90"/>
    </row>
    <row r="346" spans="1:28" s="104" customFormat="1" ht="15.75" customHeight="1" x14ac:dyDescent="0.25">
      <c r="A346" s="96"/>
      <c r="B346" s="97"/>
      <c r="C346" s="97"/>
      <c r="D346" s="97"/>
      <c r="E346" s="97"/>
      <c r="F346" s="97"/>
      <c r="G346" s="98"/>
      <c r="H346" s="99"/>
      <c r="I346" s="100"/>
      <c r="J346" s="101"/>
      <c r="K346" s="101"/>
      <c r="L346" s="101"/>
      <c r="M346" s="101"/>
      <c r="N346" s="101"/>
      <c r="O346" s="101"/>
      <c r="P346" s="101"/>
      <c r="Q346" s="102"/>
      <c r="R346" s="103"/>
      <c r="S346" s="100"/>
      <c r="T346" s="100"/>
      <c r="U346" s="100"/>
      <c r="V346" s="100"/>
      <c r="W346" s="100"/>
      <c r="X346" s="100"/>
      <c r="Y346" s="100"/>
      <c r="Z346" s="100"/>
      <c r="AA346" s="100"/>
      <c r="AB346" s="100"/>
    </row>
    <row r="347" spans="1:28" x14ac:dyDescent="0.25">
      <c r="AB347" s="1"/>
    </row>
  </sheetData>
  <mergeCells count="21">
    <mergeCell ref="B1:R1"/>
    <mergeCell ref="B3:F3"/>
    <mergeCell ref="B343:G343"/>
    <mergeCell ref="B345:G345"/>
    <mergeCell ref="B4:H4"/>
    <mergeCell ref="B7:H7"/>
    <mergeCell ref="J345:Q345"/>
    <mergeCell ref="B344:F344"/>
    <mergeCell ref="J344:P344"/>
    <mergeCell ref="C9:H9"/>
    <mergeCell ref="J9:R9"/>
    <mergeCell ref="B88:H88"/>
    <mergeCell ref="J88:R88"/>
    <mergeCell ref="B182:H182"/>
    <mergeCell ref="J182:R182"/>
    <mergeCell ref="J7:R7"/>
    <mergeCell ref="J343:Q343"/>
    <mergeCell ref="B234:H234"/>
    <mergeCell ref="J234:R234"/>
    <mergeCell ref="B292:H292"/>
    <mergeCell ref="J292:R29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ignoredErrors>
    <ignoredError sqref="N341:N34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2018-11-06T03:21:46Z</cp:lastPrinted>
  <dcterms:created xsi:type="dcterms:W3CDTF">2018-05-22T01:14:50Z</dcterms:created>
  <dcterms:modified xsi:type="dcterms:W3CDTF">2018-11-09T00:45:41Z</dcterms:modified>
</cp:coreProperties>
</file>