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28800" windowHeight="132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1" l="1"/>
  <c r="P29" i="1"/>
  <c r="P30" i="1"/>
  <c r="P27" i="1"/>
  <c r="P11" i="1"/>
  <c r="P12" i="1"/>
  <c r="P10" i="1"/>
  <c r="M28" i="1"/>
  <c r="M29" i="1"/>
  <c r="M30" i="1"/>
  <c r="M27" i="1"/>
  <c r="M24" i="1"/>
  <c r="M16" i="1"/>
  <c r="M17" i="1"/>
  <c r="M18" i="1"/>
  <c r="M19" i="1"/>
  <c r="M20" i="1"/>
  <c r="M15" i="1"/>
  <c r="M11" i="1"/>
  <c r="M12" i="1"/>
  <c r="M10" i="1"/>
  <c r="P16" i="1" l="1"/>
  <c r="P17" i="1"/>
  <c r="P18" i="1"/>
  <c r="P19" i="1"/>
  <c r="P20" i="1"/>
  <c r="G16" i="1"/>
  <c r="G17" i="1"/>
  <c r="G18" i="1"/>
  <c r="G19" i="1"/>
  <c r="G20" i="1"/>
  <c r="G15" i="1"/>
  <c r="G28" i="1"/>
  <c r="G29" i="1"/>
  <c r="G30" i="1"/>
  <c r="G27" i="1"/>
  <c r="G24" i="1"/>
  <c r="G11" i="1"/>
  <c r="G12" i="1"/>
  <c r="G10" i="1"/>
  <c r="L30" i="1" l="1"/>
  <c r="L29" i="1"/>
  <c r="L28" i="1"/>
  <c r="L27" i="1"/>
  <c r="G31" i="1" l="1"/>
  <c r="P24" i="1" l="1"/>
  <c r="P15" i="1"/>
  <c r="G25" i="1" l="1"/>
  <c r="G21" i="1"/>
  <c r="I11" i="1"/>
  <c r="I10" i="1"/>
  <c r="G13" i="1" l="1"/>
  <c r="G32" i="1" s="1"/>
  <c r="P32" i="1"/>
  <c r="G33" i="1" l="1"/>
  <c r="G34" i="1" s="1"/>
  <c r="P33" i="1"/>
  <c r="P34" i="1" s="1"/>
</calcChain>
</file>

<file path=xl/sharedStrings.xml><?xml version="1.0" encoding="utf-8"?>
<sst xmlns="http://schemas.openxmlformats.org/spreadsheetml/2006/main" count="85" uniqueCount="41">
  <si>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</si>
  <si>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</si>
  <si>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</si>
  <si>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</si>
  <si>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</si>
  <si>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</si>
  <si>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</si>
  <si>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</si>
  <si>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</si>
  <si>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</si>
  <si>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</si>
  <si>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</si>
  <si>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</si>
  <si>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</si>
  <si>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</si>
  <si>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</si>
  <si>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</si>
  <si>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</si>
  <si>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</si>
  <si>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</si>
  <si>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</si>
  <si>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</si>
  <si>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</si>
  <si>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</si>
  <si>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</si>
  <si>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</si>
  <si>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</si>
  <si>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Изолятор  линейный  полимерный ШПУ-35 УХЛ1</t>
  </si>
  <si>
    <t>Изолятор полимерный линейный ЛК-70/35-В3</t>
  </si>
  <si>
    <t>Изолятор полимерный  линейный ЛК 70/110 И-2 ГП</t>
  </si>
  <si>
    <t>Изолятор  полимерный линейный ШПК-10 УХЛ 1</t>
  </si>
  <si>
    <t>Изолятор полимерный ШП-10</t>
  </si>
  <si>
    <t xml:space="preserve">Изолятор полимерный линейный ЛК 70/35-Г-2 </t>
  </si>
  <si>
    <t>Изолятор полимерный линейный ЛК 70/110-А-2</t>
  </si>
  <si>
    <t xml:space="preserve">Изолятор полимерный штыревой ТФ-20П </t>
  </si>
  <si>
    <t>Изолятор полимерный линейный ЛК-70/10 И 4 СС</t>
  </si>
  <si>
    <t>Изолятор полимерный линейный ЛК 70/35-Г-2</t>
  </si>
  <si>
    <t>Изолятор полимерный линейный ЛК 70/110-Г2</t>
  </si>
  <si>
    <t>Изолятор полимерный линейный ЛК 70/10 И 3 ГС</t>
  </si>
  <si>
    <t>Изолятор штыревой полимерный ШПУ-10-УХЛ1</t>
  </si>
  <si>
    <t>Приложение №7         Изоляторы линейные полимерные ЛК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</si>
</sst>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/>
    <xf numFmtId="0" fontId="11" fillId="0" borderId="0" xfId="0" applyFont="1"/>
    <xf numFmtId="0" fontId="12" fillId="0" borderId="32" xfId="0" applyNumberFormat="1" applyFont="1" applyBorder="1" applyAlignment="1">
      <alignment horizontal="left" vertical="center" wrapText="1"/>
    </xf>
    <xf numFmtId="0" fontId="11" fillId="0" borderId="32" xfId="0" applyNumberFormat="1" applyFont="1" applyBorder="1" applyAlignment="1">
      <alignment vertical="center" wrapText="1"/>
    </xf>
    <xf numFmtId="0" fontId="13" fillId="0" borderId="32" xfId="0" applyNumberFormat="1" applyFont="1" applyBorder="1" applyAlignment="1">
      <alignment horizontal="right" vertical="center" wrapText="1"/>
    </xf>
    <xf numFmtId="0" fontId="12" fillId="0" borderId="33" xfId="0" applyNumberFormat="1" applyFont="1" applyBorder="1" applyAlignment="1">
      <alignment horizontal="left" vertical="center" wrapText="1"/>
    </xf>
    <xf numFmtId="0" fontId="12" fillId="0" borderId="35" xfId="0" applyNumberFormat="1" applyFont="1" applyBorder="1" applyAlignment="1">
      <alignment horizontal="left" vertical="center" wrapText="1"/>
    </xf>
    <xf numFmtId="4" fontId="12" fillId="0" borderId="32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3" fillId="0" borderId="32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/>
    <xf numFmtId="0" fontId="12" fillId="0" borderId="32" xfId="0" applyNumberFormat="1" applyFont="1" applyBorder="1" applyAlignment="1">
      <alignment vertical="center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5" xfId="0" applyNumberFormat="1" applyFont="1" applyBorder="1" applyAlignment="1">
      <alignment horizontal="left" vertical="top" wrapText="1"/>
    </xf>
    <xf numFmtId="0" fontId="15" fillId="0" borderId="32" xfId="0" applyNumberFormat="1" applyFont="1" applyBorder="1" applyAlignment="1">
      <alignment vertical="top" wrapText="1"/>
    </xf>
    <xf numFmtId="4" fontId="14" fillId="0" borderId="32" xfId="0" applyNumberFormat="1" applyFont="1" applyFill="1" applyBorder="1" applyAlignment="1">
      <alignment horizontal="center" vertical="top" wrapText="1"/>
    </xf>
    <xf numFmtId="0" fontId="15" fillId="0" borderId="32" xfId="0" applyNumberFormat="1" applyFont="1" applyBorder="1" applyAlignment="1">
      <alignment horizontal="right" vertical="top" wrapText="1"/>
    </xf>
    <xf numFmtId="2" fontId="15" fillId="0" borderId="32" xfId="0" applyNumberFormat="1" applyFont="1" applyFill="1" applyBorder="1" applyAlignment="1">
      <alignment horizontal="center" vertical="top" wrapText="1"/>
    </xf>
    <xf numFmtId="0" fontId="15" fillId="0" borderId="32" xfId="0" applyFont="1" applyFill="1" applyBorder="1" applyAlignment="1">
      <alignment vertical="top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6" fillId="0" borderId="29" xfId="0" applyFont="1" applyBorder="1" applyAlignment="1">
      <alignment horizontal="center" vertical="top"/>
    </xf>
    <xf numFmtId="4" fontId="17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30" xfId="0" applyNumberFormat="1" applyFont="1" applyFill="1" applyBorder="1" applyAlignment="1" applyProtection="1">
      <alignment horizontal="left" vertical="top" wrapText="1"/>
      <protection locked="0"/>
    </xf>
    <xf numFmtId="4" fontId="16" fillId="6" borderId="31" xfId="0" applyNumberFormat="1" applyFont="1" applyFill="1" applyBorder="1" applyAlignment="1">
      <alignment horizontal="center" vertical="top" wrapText="1"/>
    </xf>
    <xf numFmtId="4" fontId="17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7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4" fillId="0" borderId="9" xfId="0" applyNumberFormat="1" applyFont="1" applyFill="1" applyBorder="1" applyAlignment="1" applyProtection="1">
      <alignment horizontal="center" vertical="top" wrapText="1"/>
    </xf>
    <xf numFmtId="1" fontId="13" fillId="0" borderId="32" xfId="0" applyNumberFormat="1" applyFont="1" applyBorder="1" applyAlignment="1">
      <alignment horizontal="right" vertical="top"/>
    </xf>
    <xf numFmtId="4" fontId="13" fillId="0" borderId="32" xfId="0" applyNumberFormat="1" applyFont="1" applyBorder="1" applyAlignment="1">
      <alignment horizontal="right" vertical="top"/>
    </xf>
    <xf numFmtId="2" fontId="13" fillId="0" borderId="32" xfId="0" applyNumberFormat="1" applyFont="1" applyBorder="1" applyAlignment="1">
      <alignment horizontal="right" vertical="top"/>
    </xf>
    <xf numFmtId="4" fontId="20" fillId="2" borderId="30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2" xfId="0" applyNumberFormat="1" applyFont="1" applyBorder="1" applyAlignment="1">
      <alignment horizontal="left" vertical="top" wrapText="1" indent="4"/>
    </xf>
    <xf numFmtId="0" fontId="13" fillId="0" borderId="32" xfId="0" applyNumberFormat="1" applyFont="1" applyBorder="1" applyAlignment="1">
      <alignment horizontal="left" vertical="top" wrapText="1" indent="2"/>
    </xf>
    <xf numFmtId="0" fontId="13" fillId="0" borderId="32" xfId="0" applyNumberFormat="1" applyFont="1" applyBorder="1" applyAlignment="1">
      <alignment horizontal="center" vertical="top" wrapText="1"/>
    </xf>
    <xf numFmtId="0" fontId="13" fillId="0" borderId="32" xfId="0" applyNumberFormat="1" applyFont="1" applyBorder="1" applyAlignment="1">
      <alignment vertical="top" wrapText="1"/>
    </xf>
    <xf numFmtId="4" fontId="13" fillId="0" borderId="32" xfId="0" applyNumberFormat="1" applyFont="1" applyBorder="1" applyAlignment="1">
      <alignment vertical="top"/>
    </xf>
    <xf numFmtId="0" fontId="21" fillId="0" borderId="41" xfId="0" applyNumberFormat="1" applyFont="1" applyBorder="1" applyAlignment="1">
      <alignment horizontal="left" vertical="top" wrapText="1" indent="2"/>
    </xf>
    <xf numFmtId="1" fontId="21" fillId="0" borderId="41" xfId="0" applyNumberFormat="1" applyFont="1" applyBorder="1" applyAlignment="1">
      <alignment horizontal="right" vertical="top"/>
    </xf>
    <xf numFmtId="0" fontId="15" fillId="0" borderId="0" xfId="0" applyFont="1" applyBorder="1"/>
    <xf numFmtId="2" fontId="15" fillId="0" borderId="33" xfId="0" applyNumberFormat="1" applyFont="1" applyFill="1" applyBorder="1" applyAlignment="1">
      <alignment horizontal="center" vertical="top" wrapText="1"/>
    </xf>
    <xf numFmtId="0" fontId="11" fillId="0" borderId="0" xfId="0" applyFont="1" applyBorder="1"/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9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0" fillId="7" borderId="27" xfId="0" applyNumberFormat="1" applyFont="1" applyFill="1" applyBorder="1" applyAlignment="1">
      <alignment horizontal="center" vertical="center" wrapText="1"/>
    </xf>
    <xf numFmtId="0" fontId="10" fillId="7" borderId="28" xfId="0" applyNumberFormat="1" applyFont="1" applyFill="1" applyBorder="1" applyAlignment="1">
      <alignment horizontal="center" vertical="center" wrapText="1"/>
    </xf>
    <xf numFmtId="0" fontId="10" fillId="7" borderId="36" xfId="0" applyNumberFormat="1" applyFont="1" applyFill="1" applyBorder="1" applyAlignment="1">
      <alignment horizontal="center" vertical="top" wrapText="1"/>
    </xf>
    <xf numFmtId="0" fontId="10" fillId="7" borderId="34" xfId="0" applyNumberFormat="1" applyFont="1" applyFill="1" applyBorder="1" applyAlignment="1">
      <alignment horizontal="center" vertical="top" wrapText="1"/>
    </xf>
    <xf numFmtId="0" fontId="14" fillId="0" borderId="36" xfId="0" applyNumberFormat="1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0" fillId="7" borderId="33" xfId="0" applyNumberFormat="1" applyFont="1" applyFill="1" applyBorder="1" applyAlignment="1">
      <alignment horizontal="center" vertical="center" wrapText="1"/>
    </xf>
    <xf numFmtId="0" fontId="10" fillId="7" borderId="37" xfId="0" applyNumberFormat="1" applyFont="1" applyFill="1" applyBorder="1" applyAlignment="1">
      <alignment horizontal="center" vertical="center" wrapText="1"/>
    </xf>
    <xf numFmtId="0" fontId="10" fillId="7" borderId="34" xfId="0" applyNumberFormat="1" applyFont="1" applyFill="1" applyBorder="1" applyAlignment="1">
      <alignment horizontal="center" vertical="center" wrapText="1"/>
    </xf>
    <xf numFmtId="0" fontId="10" fillId="7" borderId="35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12" fillId="0" borderId="38" xfId="0" applyNumberFormat="1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10" fillId="7" borderId="33" xfId="0" applyNumberFormat="1" applyFont="1" applyFill="1" applyBorder="1" applyAlignment="1">
      <alignment horizontal="center" vertical="top" wrapText="1"/>
    </xf>
    <xf numFmtId="0" fontId="10" fillId="7" borderId="35" xfId="0" applyNumberFormat="1" applyFont="1" applyFill="1" applyBorder="1" applyAlignment="1">
      <alignment horizontal="center" vertical="top" wrapText="1"/>
    </xf>
    <xf numFmtId="0" fontId="12" fillId="0" borderId="33" xfId="0" applyNumberFormat="1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14" fillId="0" borderId="40" xfId="0" applyNumberFormat="1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topLeftCell="A25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6.42578125" customWidth="1"/>
    <col min="3" max="3" width="36.7109375" customWidth="1"/>
    <col min="4" max="4" width="7.140625" customWidth="1"/>
    <col min="5" max="5" width="12" customWidth="1"/>
    <col min="6" max="6" width="11.28515625" customWidth="1"/>
    <col min="7" max="7" width="16.140625" customWidth="1"/>
    <col min="10" max="10" width="30.7109375" customWidth="1"/>
    <col min="11" max="11" width="17.85546875" customWidth="1"/>
    <col min="12" max="12" width="7.28515625" customWidth="1"/>
    <col min="13" max="13" width="11.28515625" customWidth="1"/>
    <col min="14" max="14" width="13.85546875" customWidth="1"/>
    <col min="15" max="15" width="6" customWidth="1"/>
    <col min="16" max="16" width="10.7109375" customWidth="1"/>
    <col min="17" max="17" width="0.42578125" customWidth="1"/>
  </cols>
  <sheetData>
    <row r="1" spans="1:26" ht="34.5" customHeight="1" x14ac:dyDescent="0.25">
      <c r="B1" s="98" t="s">
        <v>40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92" t="s">
        <v>22</v>
      </c>
      <c r="C3" s="93"/>
      <c r="D3" s="93"/>
      <c r="E3" s="76"/>
      <c r="F3" s="11">
        <v>1860983.41</v>
      </c>
      <c r="G3" s="17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74"/>
      <c r="C4" s="74"/>
      <c r="D4" s="74"/>
      <c r="E4" s="74"/>
      <c r="F4" s="74"/>
      <c r="G4" s="7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75" t="s">
        <v>11</v>
      </c>
      <c r="C7" s="76"/>
      <c r="D7" s="77"/>
      <c r="E7" s="77"/>
      <c r="F7" s="78"/>
      <c r="G7" s="79"/>
      <c r="H7" s="3"/>
      <c r="I7" s="92" t="s">
        <v>3</v>
      </c>
      <c r="J7" s="93"/>
      <c r="K7" s="93"/>
      <c r="L7" s="93"/>
      <c r="M7" s="93"/>
      <c r="N7" s="93"/>
      <c r="O7" s="93"/>
      <c r="P7" s="9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0.2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12</v>
      </c>
      <c r="L8" s="6" t="s">
        <v>8</v>
      </c>
      <c r="M8" s="7" t="s">
        <v>9</v>
      </c>
      <c r="N8" s="7" t="s">
        <v>13</v>
      </c>
      <c r="O8" s="7" t="s">
        <v>5</v>
      </c>
      <c r="P8" s="8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0" customFormat="1" ht="17.25" customHeight="1" x14ac:dyDescent="0.25">
      <c r="A9" s="82" t="s">
        <v>16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26" s="49" customFormat="1" ht="30.75" customHeight="1" x14ac:dyDescent="0.25">
      <c r="A10" s="40"/>
      <c r="B10" s="41">
        <v>1</v>
      </c>
      <c r="C10" s="62" t="s">
        <v>27</v>
      </c>
      <c r="D10" s="63" t="s">
        <v>23</v>
      </c>
      <c r="E10" s="58">
        <v>4987.2880000000005</v>
      </c>
      <c r="F10" s="57">
        <v>15</v>
      </c>
      <c r="G10" s="58">
        <f>E10*F10</f>
        <v>74809.320000000007</v>
      </c>
      <c r="H10" s="43"/>
      <c r="I10" s="44">
        <f>B10</f>
        <v>1</v>
      </c>
      <c r="J10" s="62" t="s">
        <v>27</v>
      </c>
      <c r="K10" s="45"/>
      <c r="L10" s="63" t="s">
        <v>23</v>
      </c>
      <c r="M10" s="47">
        <f>E10</f>
        <v>4987.2880000000005</v>
      </c>
      <c r="N10" s="42"/>
      <c r="O10" s="57">
        <v>15</v>
      </c>
      <c r="P10" s="48">
        <f>N10*O10</f>
        <v>0</v>
      </c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spans="1:26" s="49" customFormat="1" ht="27.75" customHeight="1" x14ac:dyDescent="0.25">
      <c r="A11" s="40"/>
      <c r="B11" s="41">
        <v>2</v>
      </c>
      <c r="C11" s="62" t="s">
        <v>29</v>
      </c>
      <c r="D11" s="63" t="s">
        <v>23</v>
      </c>
      <c r="E11" s="58">
        <v>1694.915</v>
      </c>
      <c r="F11" s="57">
        <v>6</v>
      </c>
      <c r="G11" s="58">
        <f t="shared" ref="G11:G12" si="0">E11*F11</f>
        <v>10169.49</v>
      </c>
      <c r="H11" s="43"/>
      <c r="I11" s="44">
        <f>B11</f>
        <v>2</v>
      </c>
      <c r="J11" s="62" t="s">
        <v>29</v>
      </c>
      <c r="K11" s="45"/>
      <c r="L11" s="63" t="s">
        <v>23</v>
      </c>
      <c r="M11" s="47">
        <f t="shared" ref="M11:M12" si="1">E11</f>
        <v>1694.915</v>
      </c>
      <c r="N11" s="42"/>
      <c r="O11" s="57">
        <v>6</v>
      </c>
      <c r="P11" s="48">
        <f t="shared" ref="P11:P12" si="2">N11*O11</f>
        <v>0</v>
      </c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spans="1:26" s="49" customFormat="1" ht="29.25" customHeight="1" x14ac:dyDescent="0.25">
      <c r="A12" s="40"/>
      <c r="B12" s="41">
        <v>3</v>
      </c>
      <c r="C12" s="62" t="s">
        <v>28</v>
      </c>
      <c r="D12" s="63" t="s">
        <v>23</v>
      </c>
      <c r="E12" s="58">
        <v>1101.5677272727273</v>
      </c>
      <c r="F12" s="57">
        <v>66</v>
      </c>
      <c r="G12" s="58">
        <f t="shared" si="0"/>
        <v>72703.47</v>
      </c>
      <c r="H12" s="43"/>
      <c r="I12" s="41">
        <v>3</v>
      </c>
      <c r="J12" s="62" t="s">
        <v>28</v>
      </c>
      <c r="K12" s="45"/>
      <c r="L12" s="63" t="s">
        <v>23</v>
      </c>
      <c r="M12" s="47">
        <f t="shared" si="1"/>
        <v>1101.5677272727273</v>
      </c>
      <c r="N12" s="42"/>
      <c r="O12" s="57">
        <v>66</v>
      </c>
      <c r="P12" s="48">
        <f t="shared" si="2"/>
        <v>0</v>
      </c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spans="1:26" s="39" customFormat="1" ht="15.75" customHeight="1" x14ac:dyDescent="0.25">
      <c r="A13" s="32"/>
      <c r="B13" s="86" t="s">
        <v>18</v>
      </c>
      <c r="C13" s="87"/>
      <c r="D13" s="33"/>
      <c r="E13" s="34"/>
      <c r="F13" s="34"/>
      <c r="G13" s="35">
        <f>SUM(G10:G12)</f>
        <v>157682.28000000003</v>
      </c>
      <c r="H13" s="35"/>
      <c r="I13" s="34"/>
      <c r="J13" s="34"/>
      <c r="K13" s="34"/>
      <c r="L13" s="36"/>
      <c r="M13" s="37"/>
      <c r="N13" s="37"/>
      <c r="O13" s="38"/>
      <c r="P13" s="37"/>
      <c r="Q13" s="69"/>
      <c r="R13" s="68"/>
      <c r="S13" s="68"/>
    </row>
    <row r="14" spans="1:26" s="21" customFormat="1" ht="15.75" customHeight="1" x14ac:dyDescent="0.25">
      <c r="A14" s="84" t="s">
        <v>17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70"/>
      <c r="S14" s="70"/>
    </row>
    <row r="15" spans="1:26" s="49" customFormat="1" ht="25.5" x14ac:dyDescent="0.25">
      <c r="A15" s="40"/>
      <c r="B15" s="41">
        <v>1</v>
      </c>
      <c r="C15" s="62" t="s">
        <v>30</v>
      </c>
      <c r="D15" s="63" t="s">
        <v>23</v>
      </c>
      <c r="E15" s="59">
        <v>718.89</v>
      </c>
      <c r="F15" s="57">
        <v>18</v>
      </c>
      <c r="G15" s="58">
        <f>E15*F15</f>
        <v>12940.02</v>
      </c>
      <c r="H15" s="43"/>
      <c r="I15" s="41">
        <v>1</v>
      </c>
      <c r="J15" s="62" t="s">
        <v>30</v>
      </c>
      <c r="K15" s="45"/>
      <c r="L15" s="63" t="s">
        <v>23</v>
      </c>
      <c r="M15" s="47">
        <f>E15</f>
        <v>718.89</v>
      </c>
      <c r="N15" s="42"/>
      <c r="O15" s="57">
        <v>18</v>
      </c>
      <c r="P15" s="48">
        <f>N15*O15</f>
        <v>0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spans="1:26" s="49" customFormat="1" x14ac:dyDescent="0.25">
      <c r="A16" s="40"/>
      <c r="B16" s="41">
        <v>2</v>
      </c>
      <c r="C16" s="62" t="s">
        <v>31</v>
      </c>
      <c r="D16" s="63" t="s">
        <v>23</v>
      </c>
      <c r="E16" s="59">
        <v>776.02533333333326</v>
      </c>
      <c r="F16" s="57">
        <v>30</v>
      </c>
      <c r="G16" s="58">
        <f t="shared" ref="G16:G20" si="3">E16*F16</f>
        <v>23280.76</v>
      </c>
      <c r="H16" s="43"/>
      <c r="I16" s="41">
        <v>2</v>
      </c>
      <c r="J16" s="62" t="s">
        <v>31</v>
      </c>
      <c r="K16" s="45"/>
      <c r="L16" s="63" t="s">
        <v>23</v>
      </c>
      <c r="M16" s="47">
        <f t="shared" ref="M16:M20" si="4">E16</f>
        <v>776.02533333333326</v>
      </c>
      <c r="N16" s="42"/>
      <c r="O16" s="57">
        <v>30</v>
      </c>
      <c r="P16" s="48">
        <f t="shared" ref="P16:P20" si="5">N16*O16</f>
        <v>0</v>
      </c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spans="1:26" s="49" customFormat="1" ht="25.5" x14ac:dyDescent="0.25">
      <c r="A17" s="40"/>
      <c r="B17" s="41">
        <v>3</v>
      </c>
      <c r="C17" s="62" t="s">
        <v>32</v>
      </c>
      <c r="D17" s="63" t="s">
        <v>23</v>
      </c>
      <c r="E17" s="59">
        <v>1269.49</v>
      </c>
      <c r="F17" s="57">
        <v>3</v>
      </c>
      <c r="G17" s="58">
        <f t="shared" si="3"/>
        <v>3808.4700000000003</v>
      </c>
      <c r="H17" s="43"/>
      <c r="I17" s="41">
        <v>3</v>
      </c>
      <c r="J17" s="62" t="s">
        <v>32</v>
      </c>
      <c r="K17" s="45"/>
      <c r="L17" s="63" t="s">
        <v>23</v>
      </c>
      <c r="M17" s="47">
        <f t="shared" si="4"/>
        <v>1269.49</v>
      </c>
      <c r="N17" s="42"/>
      <c r="O17" s="57">
        <v>3</v>
      </c>
      <c r="P17" s="48">
        <f t="shared" si="5"/>
        <v>0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spans="1:26" s="49" customFormat="1" ht="25.5" x14ac:dyDescent="0.25">
      <c r="A18" s="40"/>
      <c r="B18" s="41">
        <v>4</v>
      </c>
      <c r="C18" s="62" t="s">
        <v>28</v>
      </c>
      <c r="D18" s="63" t="s">
        <v>23</v>
      </c>
      <c r="E18" s="59">
        <v>1101.5666666666666</v>
      </c>
      <c r="F18" s="57">
        <v>3</v>
      </c>
      <c r="G18" s="58">
        <f t="shared" si="3"/>
        <v>3304.7</v>
      </c>
      <c r="H18" s="43"/>
      <c r="I18" s="41">
        <v>4</v>
      </c>
      <c r="J18" s="62" t="s">
        <v>28</v>
      </c>
      <c r="K18" s="45"/>
      <c r="L18" s="63" t="s">
        <v>23</v>
      </c>
      <c r="M18" s="47">
        <f t="shared" si="4"/>
        <v>1101.5666666666666</v>
      </c>
      <c r="N18" s="42"/>
      <c r="O18" s="57">
        <v>3</v>
      </c>
      <c r="P18" s="48">
        <f t="shared" si="5"/>
        <v>0</v>
      </c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spans="1:26" s="49" customFormat="1" ht="25.5" x14ac:dyDescent="0.25">
      <c r="A19" s="40"/>
      <c r="B19" s="41">
        <v>5</v>
      </c>
      <c r="C19" s="62" t="s">
        <v>33</v>
      </c>
      <c r="D19" s="63" t="s">
        <v>23</v>
      </c>
      <c r="E19" s="59">
        <v>2335.8139999999999</v>
      </c>
      <c r="F19" s="57">
        <v>5</v>
      </c>
      <c r="G19" s="58">
        <f t="shared" si="3"/>
        <v>11679.07</v>
      </c>
      <c r="H19" s="43"/>
      <c r="I19" s="41">
        <v>5</v>
      </c>
      <c r="J19" s="62" t="s">
        <v>33</v>
      </c>
      <c r="K19" s="45"/>
      <c r="L19" s="63" t="s">
        <v>23</v>
      </c>
      <c r="M19" s="47">
        <f t="shared" si="4"/>
        <v>2335.8139999999999</v>
      </c>
      <c r="N19" s="42"/>
      <c r="O19" s="57">
        <v>5</v>
      </c>
      <c r="P19" s="48">
        <f t="shared" si="5"/>
        <v>0</v>
      </c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spans="1:26" s="49" customFormat="1" ht="26.25" thickBot="1" x14ac:dyDescent="0.3">
      <c r="A20" s="40"/>
      <c r="B20" s="41">
        <v>6</v>
      </c>
      <c r="C20" s="62" t="s">
        <v>34</v>
      </c>
      <c r="D20" s="63" t="s">
        <v>23</v>
      </c>
      <c r="E20" s="59">
        <v>40.805056818181818</v>
      </c>
      <c r="F20" s="57">
        <v>176</v>
      </c>
      <c r="G20" s="58">
        <f t="shared" si="3"/>
        <v>7181.69</v>
      </c>
      <c r="H20" s="43"/>
      <c r="I20" s="41">
        <v>6</v>
      </c>
      <c r="J20" s="62" t="s">
        <v>34</v>
      </c>
      <c r="K20" s="45"/>
      <c r="L20" s="63" t="s">
        <v>23</v>
      </c>
      <c r="M20" s="47">
        <f t="shared" si="4"/>
        <v>40.805056818181818</v>
      </c>
      <c r="N20" s="42"/>
      <c r="O20" s="57">
        <v>176</v>
      </c>
      <c r="P20" s="48">
        <f t="shared" si="5"/>
        <v>0</v>
      </c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spans="1:26" s="21" customFormat="1" ht="17.25" customHeight="1" thickBot="1" x14ac:dyDescent="0.3">
      <c r="A21" s="25"/>
      <c r="B21" s="99" t="s">
        <v>26</v>
      </c>
      <c r="C21" s="100"/>
      <c r="D21" s="26"/>
      <c r="E21" s="23"/>
      <c r="F21" s="23"/>
      <c r="G21" s="27">
        <f>SUM(G15:G20)</f>
        <v>62194.71</v>
      </c>
      <c r="H21" s="27"/>
      <c r="I21" s="23"/>
      <c r="J21" s="23"/>
      <c r="K21" s="23"/>
      <c r="L21" s="24"/>
      <c r="M21" s="29"/>
      <c r="N21" s="29"/>
      <c r="O21" s="30"/>
      <c r="P21" s="29"/>
      <c r="Q21" s="29"/>
    </row>
    <row r="22" spans="1:26" s="21" customFormat="1" ht="15.75" customHeight="1" x14ac:dyDescent="0.25">
      <c r="A22" s="88" t="s">
        <v>19</v>
      </c>
      <c r="B22" s="89"/>
      <c r="C22" s="89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1"/>
    </row>
    <row r="23" spans="1:26" s="21" customFormat="1" ht="15.75" customHeight="1" x14ac:dyDescent="0.25">
      <c r="A23" s="88" t="s">
        <v>20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1"/>
    </row>
    <row r="24" spans="1:26" ht="25.5" x14ac:dyDescent="0.25">
      <c r="A24" s="4"/>
      <c r="B24" s="41">
        <v>1</v>
      </c>
      <c r="C24" s="64" t="s">
        <v>35</v>
      </c>
      <c r="D24" s="63" t="s">
        <v>23</v>
      </c>
      <c r="E24" s="65">
        <v>593.62716666666665</v>
      </c>
      <c r="F24" s="57">
        <v>120</v>
      </c>
      <c r="G24" s="58">
        <f>E24*F24</f>
        <v>71235.259999999995</v>
      </c>
      <c r="H24" s="1"/>
      <c r="I24" s="41">
        <v>1</v>
      </c>
      <c r="J24" s="61"/>
      <c r="K24" s="45"/>
      <c r="L24" s="63" t="s">
        <v>23</v>
      </c>
      <c r="M24" s="47">
        <f>E24</f>
        <v>593.62716666666665</v>
      </c>
      <c r="N24" s="42"/>
      <c r="O24" s="57">
        <v>120</v>
      </c>
      <c r="P24" s="48">
        <f t="shared" ref="P24" si="6">N24*O24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21" customFormat="1" ht="15.75" customHeight="1" x14ac:dyDescent="0.25">
      <c r="A25" s="25"/>
      <c r="B25" s="105" t="s">
        <v>21</v>
      </c>
      <c r="C25" s="106"/>
      <c r="D25" s="22"/>
      <c r="E25" s="31"/>
      <c r="F25" s="31"/>
      <c r="G25" s="27">
        <f>SUM(G24:G24)</f>
        <v>71235.259999999995</v>
      </c>
      <c r="H25" s="27"/>
      <c r="I25" s="31"/>
      <c r="J25" s="31"/>
      <c r="K25" s="31"/>
      <c r="L25" s="24"/>
      <c r="M25" s="29"/>
      <c r="N25" s="29"/>
      <c r="O25" s="30"/>
      <c r="P25" s="29"/>
      <c r="Q25" s="29"/>
    </row>
    <row r="26" spans="1:26" s="21" customFormat="1" ht="15.75" customHeight="1" x14ac:dyDescent="0.25">
      <c r="A26" s="101" t="s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102"/>
    </row>
    <row r="27" spans="1:26" ht="25.5" x14ac:dyDescent="0.25">
      <c r="A27" s="4"/>
      <c r="B27" s="50">
        <v>1</v>
      </c>
      <c r="C27" s="62" t="s">
        <v>36</v>
      </c>
      <c r="D27" s="63" t="s">
        <v>23</v>
      </c>
      <c r="E27" s="60">
        <v>1267.7966666666666</v>
      </c>
      <c r="F27" s="57">
        <v>135</v>
      </c>
      <c r="G27" s="58">
        <f>E27*F27</f>
        <v>171152.55</v>
      </c>
      <c r="H27" s="1"/>
      <c r="I27" s="50">
        <v>1</v>
      </c>
      <c r="J27" s="62" t="s">
        <v>36</v>
      </c>
      <c r="K27" s="52"/>
      <c r="L27" s="46" t="str">
        <f t="shared" ref="L27:L30" si="7">D27</f>
        <v>шт</v>
      </c>
      <c r="M27" s="47">
        <f>E27</f>
        <v>1267.7966666666666</v>
      </c>
      <c r="N27" s="51"/>
      <c r="O27" s="57">
        <v>135</v>
      </c>
      <c r="P27" s="53">
        <f>M27*N27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50">
        <v>2</v>
      </c>
      <c r="C28" s="62" t="s">
        <v>37</v>
      </c>
      <c r="D28" s="63" t="s">
        <v>23</v>
      </c>
      <c r="E28" s="60">
        <v>2674.3644047619046</v>
      </c>
      <c r="F28" s="57">
        <v>168</v>
      </c>
      <c r="G28" s="58">
        <f t="shared" ref="G28:G30" si="8">E28*F28</f>
        <v>449293.22</v>
      </c>
      <c r="H28" s="1"/>
      <c r="I28" s="50">
        <v>2</v>
      </c>
      <c r="J28" s="62" t="s">
        <v>37</v>
      </c>
      <c r="K28" s="52"/>
      <c r="L28" s="46" t="str">
        <f t="shared" si="7"/>
        <v>шт</v>
      </c>
      <c r="M28" s="47">
        <f t="shared" ref="M28:M30" si="9">E28</f>
        <v>2674.3644047619046</v>
      </c>
      <c r="N28" s="51"/>
      <c r="O28" s="57">
        <v>168</v>
      </c>
      <c r="P28" s="53">
        <f t="shared" ref="P28:P30" si="10">M28*N28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 x14ac:dyDescent="0.25">
      <c r="A29" s="4"/>
      <c r="B29" s="50">
        <v>3</v>
      </c>
      <c r="C29" s="66" t="s">
        <v>38</v>
      </c>
      <c r="D29" s="63" t="s">
        <v>23</v>
      </c>
      <c r="E29" s="60">
        <v>1059.3220541401274</v>
      </c>
      <c r="F29" s="67">
        <v>628</v>
      </c>
      <c r="G29" s="58">
        <f t="shared" si="8"/>
        <v>665254.25</v>
      </c>
      <c r="H29" s="1"/>
      <c r="I29" s="50">
        <v>3</v>
      </c>
      <c r="J29" s="66" t="s">
        <v>38</v>
      </c>
      <c r="K29" s="52"/>
      <c r="L29" s="46" t="str">
        <f t="shared" si="7"/>
        <v>шт</v>
      </c>
      <c r="M29" s="47">
        <f t="shared" si="9"/>
        <v>1059.3220541401274</v>
      </c>
      <c r="N29" s="51"/>
      <c r="O29" s="67">
        <v>628</v>
      </c>
      <c r="P29" s="53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4"/>
      <c r="B30" s="50">
        <v>4</v>
      </c>
      <c r="C30" s="62" t="s">
        <v>39</v>
      </c>
      <c r="D30" s="63" t="s">
        <v>23</v>
      </c>
      <c r="E30" s="60">
        <v>1219.6186266094421</v>
      </c>
      <c r="F30" s="57">
        <v>233</v>
      </c>
      <c r="G30" s="58">
        <f t="shared" si="8"/>
        <v>284171.14</v>
      </c>
      <c r="H30" s="1"/>
      <c r="I30" s="50">
        <v>4</v>
      </c>
      <c r="J30" s="62" t="s">
        <v>39</v>
      </c>
      <c r="K30" s="52"/>
      <c r="L30" s="46" t="str">
        <f t="shared" si="7"/>
        <v>шт</v>
      </c>
      <c r="M30" s="47">
        <f t="shared" si="9"/>
        <v>1219.6186266094421</v>
      </c>
      <c r="N30" s="51"/>
      <c r="O30" s="57">
        <v>233</v>
      </c>
      <c r="P30" s="53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thickBot="1" x14ac:dyDescent="0.3">
      <c r="A31" s="4"/>
      <c r="B31" s="103" t="s">
        <v>25</v>
      </c>
      <c r="C31" s="104"/>
      <c r="D31" s="42"/>
      <c r="E31" s="54"/>
      <c r="F31" s="55"/>
      <c r="G31" s="56">
        <f>SUM(G27:G30)</f>
        <v>1569871.1600000001</v>
      </c>
      <c r="H31" s="1"/>
      <c r="I31" s="28"/>
      <c r="J31" s="14"/>
      <c r="K31" s="10"/>
      <c r="L31" s="15"/>
      <c r="M31" s="18"/>
      <c r="N31" s="9"/>
      <c r="O31" s="15"/>
      <c r="P31" s="16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4"/>
      <c r="B32" s="95" t="s">
        <v>6</v>
      </c>
      <c r="C32" s="96"/>
      <c r="D32" s="96"/>
      <c r="E32" s="96"/>
      <c r="F32" s="97"/>
      <c r="G32" s="11">
        <f>G31+G25+G21+G13</f>
        <v>1860983.4100000001</v>
      </c>
      <c r="H32" s="1"/>
      <c r="I32" s="95" t="s">
        <v>6</v>
      </c>
      <c r="J32" s="96"/>
      <c r="K32" s="96"/>
      <c r="L32" s="96"/>
      <c r="M32" s="96"/>
      <c r="N32" s="96"/>
      <c r="O32" s="97"/>
      <c r="P32" s="11">
        <f>SUM(P10:P31)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4"/>
      <c r="B33" s="80" t="s">
        <v>15</v>
      </c>
      <c r="C33" s="81"/>
      <c r="D33" s="81"/>
      <c r="E33" s="81"/>
      <c r="F33" s="19">
        <v>0.2</v>
      </c>
      <c r="G33" s="12">
        <f>G32*F33</f>
        <v>372196.68200000003</v>
      </c>
      <c r="H33" s="1"/>
      <c r="I33" s="80" t="s">
        <v>15</v>
      </c>
      <c r="J33" s="81"/>
      <c r="K33" s="81"/>
      <c r="L33" s="81"/>
      <c r="M33" s="81"/>
      <c r="N33" s="81"/>
      <c r="O33" s="19">
        <v>0.2</v>
      </c>
      <c r="P33" s="12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4"/>
      <c r="B34" s="71" t="s">
        <v>7</v>
      </c>
      <c r="C34" s="72"/>
      <c r="D34" s="72"/>
      <c r="E34" s="72"/>
      <c r="F34" s="73"/>
      <c r="G34" s="13">
        <f>G32+G33</f>
        <v>2233180.0920000002</v>
      </c>
      <c r="H34" s="1"/>
      <c r="I34" s="71" t="s">
        <v>7</v>
      </c>
      <c r="J34" s="72"/>
      <c r="K34" s="72"/>
      <c r="L34" s="72"/>
      <c r="M34" s="72"/>
      <c r="N34" s="72"/>
      <c r="O34" s="73"/>
      <c r="P34" s="13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Z35" s="1"/>
    </row>
  </sheetData>
  <mergeCells count="20">
    <mergeCell ref="B1:P1"/>
    <mergeCell ref="B3:E3"/>
    <mergeCell ref="B32:F32"/>
    <mergeCell ref="A23:Q23"/>
    <mergeCell ref="B21:C21"/>
    <mergeCell ref="A26:Q26"/>
    <mergeCell ref="B31:C31"/>
    <mergeCell ref="B25:C25"/>
    <mergeCell ref="B34:F34"/>
    <mergeCell ref="B4:G4"/>
    <mergeCell ref="B7:G7"/>
    <mergeCell ref="I34:O34"/>
    <mergeCell ref="B33:E33"/>
    <mergeCell ref="I33:N33"/>
    <mergeCell ref="A9:N9"/>
    <mergeCell ref="A14:Q14"/>
    <mergeCell ref="B13:C13"/>
    <mergeCell ref="A22:Q22"/>
    <mergeCell ref="I7:P7"/>
    <mergeCell ref="I32:O3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2018-11-07T23:42:41Z</cp:lastPrinted>
  <dcterms:created xsi:type="dcterms:W3CDTF">2018-05-22T01:14:50Z</dcterms:created>
  <dcterms:modified xsi:type="dcterms:W3CDTF">2018-12-04T02:55:45Z</dcterms:modified>
</cp:coreProperties>
</file>