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705" windowWidth="28560" windowHeight="1225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НМЦ'!$A$1:$P$88</definedName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3" i="1" l="1"/>
  <c r="P82" i="1"/>
  <c r="P81" i="1"/>
  <c r="P80" i="1"/>
  <c r="P79" i="1"/>
  <c r="P78" i="1"/>
  <c r="P64" i="1"/>
  <c r="P63" i="1"/>
  <c r="P62" i="1"/>
  <c r="P61" i="1"/>
  <c r="P60" i="1"/>
  <c r="P59" i="1"/>
  <c r="P58" i="1"/>
  <c r="P57" i="1"/>
  <c r="P56" i="1"/>
  <c r="P55" i="1"/>
  <c r="P54" i="1"/>
  <c r="P53" i="1"/>
  <c r="M79" i="1" l="1"/>
  <c r="M80" i="1"/>
  <c r="M81" i="1"/>
  <c r="M82" i="1"/>
  <c r="M83" i="1"/>
  <c r="M78" i="1"/>
  <c r="M68" i="1"/>
  <c r="M69" i="1"/>
  <c r="M70" i="1"/>
  <c r="M71" i="1"/>
  <c r="M72" i="1"/>
  <c r="M73" i="1"/>
  <c r="M74" i="1"/>
  <c r="M75" i="1"/>
  <c r="M67" i="1"/>
  <c r="M54" i="1"/>
  <c r="M55" i="1"/>
  <c r="M56" i="1"/>
  <c r="M57" i="1"/>
  <c r="M58" i="1"/>
  <c r="M59" i="1"/>
  <c r="M60" i="1"/>
  <c r="M61" i="1"/>
  <c r="M62" i="1"/>
  <c r="M63" i="1"/>
  <c r="M64" i="1"/>
  <c r="M53" i="1"/>
  <c r="M43" i="1"/>
  <c r="M44" i="1"/>
  <c r="M45" i="1"/>
  <c r="M46" i="1"/>
  <c r="M47" i="1"/>
  <c r="M48" i="1"/>
  <c r="M49" i="1"/>
  <c r="M50" i="1"/>
  <c r="M42" i="1"/>
  <c r="M30" i="1"/>
  <c r="M31" i="1"/>
  <c r="M32" i="1"/>
  <c r="M33" i="1"/>
  <c r="M34" i="1"/>
  <c r="M35" i="1"/>
  <c r="M36" i="1"/>
  <c r="M37" i="1"/>
  <c r="M38" i="1"/>
  <c r="M29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10" i="1"/>
  <c r="P84" i="1" l="1"/>
  <c r="G79" i="1"/>
  <c r="G80" i="1"/>
  <c r="G81" i="1"/>
  <c r="G82" i="1"/>
  <c r="G83" i="1"/>
  <c r="G78" i="1"/>
  <c r="G68" i="1"/>
  <c r="G69" i="1"/>
  <c r="G70" i="1"/>
  <c r="G71" i="1"/>
  <c r="G72" i="1"/>
  <c r="G73" i="1"/>
  <c r="G74" i="1"/>
  <c r="G75" i="1"/>
  <c r="G67" i="1"/>
  <c r="G54" i="1"/>
  <c r="G55" i="1"/>
  <c r="G56" i="1"/>
  <c r="G57" i="1"/>
  <c r="G58" i="1"/>
  <c r="G59" i="1"/>
  <c r="G60" i="1"/>
  <c r="G61" i="1"/>
  <c r="G62" i="1"/>
  <c r="G63" i="1"/>
  <c r="G64" i="1"/>
  <c r="G53" i="1"/>
  <c r="G43" i="1"/>
  <c r="G44" i="1"/>
  <c r="G45" i="1"/>
  <c r="G46" i="1"/>
  <c r="G47" i="1"/>
  <c r="G48" i="1"/>
  <c r="G49" i="1"/>
  <c r="G50" i="1"/>
  <c r="G42" i="1"/>
  <c r="G38" i="1"/>
  <c r="G30" i="1"/>
  <c r="G31" i="1"/>
  <c r="G32" i="1"/>
  <c r="G33" i="1"/>
  <c r="G34" i="1"/>
  <c r="G35" i="1"/>
  <c r="G36" i="1"/>
  <c r="G37" i="1"/>
  <c r="G29" i="1"/>
  <c r="G39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0" i="1"/>
  <c r="P68" i="1"/>
  <c r="P69" i="1"/>
  <c r="P70" i="1"/>
  <c r="P71" i="1"/>
  <c r="P72" i="1"/>
  <c r="P73" i="1"/>
  <c r="P74" i="1"/>
  <c r="P75" i="1"/>
  <c r="P43" i="1" l="1"/>
  <c r="P44" i="1"/>
  <c r="P45" i="1"/>
  <c r="P46" i="1"/>
  <c r="P47" i="1"/>
  <c r="P48" i="1"/>
  <c r="P49" i="1"/>
  <c r="P50" i="1"/>
  <c r="P30" i="1"/>
  <c r="P31" i="1"/>
  <c r="P32" i="1"/>
  <c r="P33" i="1"/>
  <c r="P34" i="1"/>
  <c r="P35" i="1"/>
  <c r="P36" i="1"/>
  <c r="P37" i="1"/>
  <c r="P38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L83" i="1" l="1"/>
  <c r="L82" i="1"/>
  <c r="L81" i="1"/>
  <c r="L80" i="1"/>
  <c r="L79" i="1"/>
  <c r="L78" i="1"/>
  <c r="G84" i="1" l="1"/>
  <c r="L75" i="1"/>
  <c r="L74" i="1"/>
  <c r="L73" i="1"/>
  <c r="L72" i="1"/>
  <c r="L71" i="1"/>
  <c r="L70" i="1"/>
  <c r="L69" i="1"/>
  <c r="L68" i="1" l="1"/>
  <c r="P67" i="1"/>
  <c r="L67" i="1"/>
  <c r="P42" i="1"/>
  <c r="P29" i="1"/>
  <c r="G65" i="1" l="1"/>
  <c r="G51" i="1"/>
  <c r="G76" i="1"/>
  <c r="I11" i="1"/>
  <c r="I10" i="1"/>
  <c r="P11" i="1"/>
  <c r="P10" i="1"/>
  <c r="P85" i="1" l="1"/>
  <c r="P86" i="1" l="1"/>
  <c r="P87" i="1" s="1"/>
  <c r="G27" i="1"/>
  <c r="G85" i="1" s="1"/>
  <c r="G86" i="1" l="1"/>
  <c r="G87" i="1" s="1"/>
</calcChain>
</file>

<file path=xl/sharedStrings.xml><?xml version="1.0" encoding="utf-8"?>
<sst xmlns="http://schemas.openxmlformats.org/spreadsheetml/2006/main" count="275" uniqueCount="71">
  <si>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</si>
  <si>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</si>
  <si>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</si>
  <si>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</si>
  <si>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</si>
  <si>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</si>
  <si>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</si>
  <si>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</si>
  <si>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</si>
  <si>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</si>
  <si>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</si>
  <si>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</si>
  <si>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</si>
  <si>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</si>
  <si>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</si>
  <si>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</si>
  <si>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</si>
  <si>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</si>
  <si>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</si>
  <si>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</si>
  <si>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</si>
  <si>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</si>
  <si>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t>1.3.2 СП «Центральные электрические сети» г. Хабаровск</t>
  </si>
  <si>
    <t>1.4. филиал АО «ДРСК» «Электрические сети ЕАО»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</si>
  <si>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</si>
  <si>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</si>
  <si>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</si>
  <si>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</si>
  <si>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</si>
  <si>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</si>
  <si>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</si>
  <si>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Изолятор ШС 10 ЕД</t>
  </si>
  <si>
    <t xml:space="preserve">Изолятор  фарфоровый ТФ-20   </t>
  </si>
  <si>
    <t>Изолятор линейный  штыревой фарфоровый ШФ-20Г</t>
  </si>
  <si>
    <t xml:space="preserve">Изолятор линейный штыревой ШФ-35В </t>
  </si>
  <si>
    <t xml:space="preserve">Изолятор подвесной стеклянный ПС-70Е  212 </t>
  </si>
  <si>
    <t>Изолятор подвесной стекляный ПСВ 120Б</t>
  </si>
  <si>
    <t>Изолятор стеклянный ШС-20Г</t>
  </si>
  <si>
    <t xml:space="preserve">Изолятор штыревой стеклянный  ШС-20УО </t>
  </si>
  <si>
    <t>Изоляторы штыревойный ШС-10Д</t>
  </si>
  <si>
    <t>Колпачек для штыревых изоляторов К-6</t>
  </si>
  <si>
    <t xml:space="preserve">Колпачки полиэтиленовый К-7 </t>
  </si>
  <si>
    <t xml:space="preserve">Колпачки полиэтиленовый К-5 </t>
  </si>
  <si>
    <t>Колпачок полиэтиленовый К-10</t>
  </si>
  <si>
    <t>Устройство птицезащитное  ПЗУ-4/13</t>
  </si>
  <si>
    <t>Изолятор штыревой ШС-20УД</t>
  </si>
  <si>
    <t>Изолятор штыревой ШС-20ЕД</t>
  </si>
  <si>
    <t>Изолятор штыревой ШС 10 ЕД</t>
  </si>
  <si>
    <t>Колпачек полиэтиленовый К-6</t>
  </si>
  <si>
    <t>Колпачок полиэтиленовый К-9</t>
  </si>
  <si>
    <t xml:space="preserve">Изолятор  фарфоровый ТФ-20  </t>
  </si>
  <si>
    <t xml:space="preserve">Изолятор подвесной стеклянный ПСД-70Е  212 </t>
  </si>
  <si>
    <t>Изолятор подвесной стеклянный ПС-70Е  212</t>
  </si>
  <si>
    <t>Изолятор фарфоровый ШФ-20 УД</t>
  </si>
  <si>
    <t xml:space="preserve">Изолятор штыревой стеклянный ШС-20УО </t>
  </si>
  <si>
    <t>Колпачки полиэтиленовый К-7</t>
  </si>
  <si>
    <t>Изолятор линейный штыревой ШТИЗ-20 УХЛI</t>
  </si>
  <si>
    <t>Изолятор штыревой ШФ-20УО</t>
  </si>
  <si>
    <t>Колпачек полиэтиленовый  К-6</t>
  </si>
  <si>
    <t>Колпачок полиэтиленовый  К-9</t>
  </si>
  <si>
    <t>Изолятор  фарфоровый ТФ-20</t>
  </si>
  <si>
    <t>Изолятор линейный штыревой ШФ-35В</t>
  </si>
  <si>
    <t>Изоляторштыревой  ШС-20ЕД</t>
  </si>
  <si>
    <t>Колпак защитный на изолятор ПС70, ЛК 35/110</t>
  </si>
  <si>
    <t xml:space="preserve">Изолятор  фарфоровый ТФ-20 </t>
  </si>
  <si>
    <t>Колпачки полиэтиленовый К-5</t>
  </si>
  <si>
    <t>Устройство птицезащитное ЗП-АП-2-2</t>
  </si>
  <si>
    <t>Изолятор штыревой ШС 20ЕД</t>
  </si>
  <si>
    <t xml:space="preserve">Изолятор  фарфоровый  ТФ-20 </t>
  </si>
  <si>
    <t>Изолятор штырево ШС 10 ЕД</t>
  </si>
  <si>
    <t xml:space="preserve">Приложение №7       Изоляторы ПС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</si>
</sst>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7" borderId="0" xfId="0" applyFont="1" applyFill="1"/>
    <xf numFmtId="0" fontId="12" fillId="0" borderId="0" xfId="0" applyFont="1"/>
    <xf numFmtId="0" fontId="4" fillId="0" borderId="7" xfId="0" applyFont="1" applyBorder="1" applyAlignment="1">
      <alignment horizontal="center" vertical="top"/>
    </xf>
    <xf numFmtId="0" fontId="13" fillId="0" borderId="32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vertical="center" wrapText="1"/>
    </xf>
    <xf numFmtId="0" fontId="14" fillId="0" borderId="32" xfId="0" applyNumberFormat="1" applyFont="1" applyBorder="1" applyAlignment="1">
      <alignment horizontal="right" vertical="center" wrapText="1"/>
    </xf>
    <xf numFmtId="0" fontId="13" fillId="0" borderId="33" xfId="0" applyNumberFormat="1" applyFont="1" applyBorder="1" applyAlignment="1">
      <alignment horizontal="left" vertical="center" wrapText="1"/>
    </xf>
    <xf numFmtId="0" fontId="13" fillId="0" borderId="35" xfId="0" applyNumberFormat="1" applyFont="1" applyBorder="1" applyAlignment="1">
      <alignment horizontal="left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4" fillId="0" borderId="32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/>
    <xf numFmtId="0" fontId="13" fillId="0" borderId="32" xfId="0" applyNumberFormat="1" applyFont="1" applyBorder="1" applyAlignment="1">
      <alignment vertical="center" wrapText="1"/>
    </xf>
    <xf numFmtId="4" fontId="13" fillId="0" borderId="32" xfId="0" applyNumberFormat="1" applyFont="1" applyBorder="1" applyAlignment="1">
      <alignment vertical="center" wrapText="1"/>
    </xf>
    <xf numFmtId="0" fontId="13" fillId="0" borderId="41" xfId="0" applyNumberFormat="1" applyFont="1" applyBorder="1" applyAlignment="1">
      <alignment horizontal="left" vertical="center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5" xfId="0" applyNumberFormat="1" applyFont="1" applyBorder="1" applyAlignment="1">
      <alignment horizontal="left" vertical="top" wrapText="1"/>
    </xf>
    <xf numFmtId="0" fontId="16" fillId="0" borderId="32" xfId="0" applyNumberFormat="1" applyFont="1" applyBorder="1" applyAlignment="1">
      <alignment vertical="top" wrapText="1"/>
    </xf>
    <xf numFmtId="4" fontId="15" fillId="0" borderId="32" xfId="0" applyNumberFormat="1" applyFont="1" applyFill="1" applyBorder="1" applyAlignment="1">
      <alignment horizontal="center" vertical="top" wrapText="1"/>
    </xf>
    <xf numFmtId="0" fontId="16" fillId="0" borderId="32" xfId="0" applyNumberFormat="1" applyFont="1" applyBorder="1" applyAlignment="1">
      <alignment horizontal="right" vertical="top" wrapText="1"/>
    </xf>
    <xf numFmtId="2" fontId="16" fillId="0" borderId="32" xfId="0" applyNumberFormat="1" applyFont="1" applyFill="1" applyBorder="1" applyAlignment="1">
      <alignment horizontal="center" vertical="top" wrapText="1"/>
    </xf>
    <xf numFmtId="0" fontId="16" fillId="0" borderId="32" xfId="0" applyFont="1" applyFill="1" applyBorder="1" applyAlignment="1">
      <alignment vertical="top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Font="1" applyBorder="1" applyAlignment="1">
      <alignment horizontal="center" vertical="top" wrapText="1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6" borderId="8" xfId="0" applyNumberFormat="1" applyFont="1" applyFill="1" applyBorder="1" applyAlignment="1">
      <alignment horizontal="center" vertical="top" wrapText="1"/>
    </xf>
    <xf numFmtId="4" fontId="17" fillId="6" borderId="8" xfId="0" applyNumberFormat="1" applyFont="1" applyFill="1" applyBorder="1" applyAlignment="1">
      <alignment horizontal="center" vertical="top" wrapText="1"/>
    </xf>
    <xf numFmtId="4" fontId="17" fillId="6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29" xfId="0" applyFont="1" applyBorder="1" applyAlignment="1">
      <alignment horizontal="center" vertical="top"/>
    </xf>
    <xf numFmtId="4" fontId="18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30" xfId="0" applyNumberFormat="1" applyFont="1" applyFill="1" applyBorder="1" applyAlignment="1" applyProtection="1">
      <alignment horizontal="left" vertical="top" wrapText="1"/>
      <protection locked="0"/>
    </xf>
    <xf numFmtId="4" fontId="17" fillId="6" borderId="31" xfId="0" applyNumberFormat="1" applyFont="1" applyFill="1" applyBorder="1" applyAlignment="1">
      <alignment horizontal="center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14" fillId="0" borderId="32" xfId="0" applyNumberFormat="1" applyFont="1" applyBorder="1" applyAlignment="1">
      <alignment horizontal="left" vertical="top" wrapText="1"/>
    </xf>
    <xf numFmtId="1" fontId="14" fillId="0" borderId="32" xfId="0" applyNumberFormat="1" applyFont="1" applyBorder="1" applyAlignment="1">
      <alignment horizontal="right" vertical="top"/>
    </xf>
    <xf numFmtId="4" fontId="14" fillId="0" borderId="32" xfId="0" applyNumberFormat="1" applyFont="1" applyBorder="1" applyAlignment="1">
      <alignment horizontal="right" vertical="top"/>
    </xf>
    <xf numFmtId="2" fontId="14" fillId="0" borderId="32" xfId="0" applyNumberFormat="1" applyFont="1" applyBorder="1" applyAlignment="1">
      <alignment horizontal="right" vertical="top"/>
    </xf>
    <xf numFmtId="4" fontId="21" fillId="2" borderId="3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32" xfId="0" applyFont="1" applyBorder="1" applyAlignment="1">
      <alignment horizontal="left" vertical="top" wrapText="1" indent="2"/>
    </xf>
    <xf numFmtId="3" fontId="14" fillId="0" borderId="32" xfId="0" applyNumberFormat="1" applyFont="1" applyBorder="1" applyAlignment="1">
      <alignment horizontal="right" vertical="top"/>
    </xf>
    <xf numFmtId="0" fontId="14" fillId="0" borderId="32" xfId="0" applyNumberFormat="1" applyFont="1" applyBorder="1" applyAlignment="1">
      <alignment horizontal="left" vertical="top" wrapText="1" indent="4"/>
    </xf>
    <xf numFmtId="2" fontId="4" fillId="0" borderId="32" xfId="0" applyNumberFormat="1" applyFont="1" applyBorder="1"/>
    <xf numFmtId="4" fontId="21" fillId="2" borderId="8" xfId="0" applyNumberFormat="1" applyFont="1" applyFill="1" applyBorder="1" applyAlignment="1" applyProtection="1">
      <alignment horizontal="right" vertical="top" wrapText="1"/>
      <protection locked="0"/>
    </xf>
    <xf numFmtId="0" fontId="17" fillId="8" borderId="7" xfId="0" applyFont="1" applyFill="1" applyBorder="1" applyAlignment="1">
      <alignment horizontal="center" vertical="top"/>
    </xf>
    <xf numFmtId="0" fontId="14" fillId="8" borderId="32" xfId="0" applyFont="1" applyFill="1" applyBorder="1" applyAlignment="1">
      <alignment horizontal="left" vertical="top" wrapText="1" indent="2"/>
    </xf>
    <xf numFmtId="0" fontId="14" fillId="8" borderId="32" xfId="0" applyNumberFormat="1" applyFont="1" applyFill="1" applyBorder="1" applyAlignment="1">
      <alignment horizontal="left" vertical="top" wrapText="1"/>
    </xf>
    <xf numFmtId="4" fontId="14" fillId="8" borderId="32" xfId="0" applyNumberFormat="1" applyFont="1" applyFill="1" applyBorder="1" applyAlignment="1">
      <alignment horizontal="right" vertical="top"/>
    </xf>
    <xf numFmtId="1" fontId="14" fillId="8" borderId="32" xfId="0" applyNumberFormat="1" applyFont="1" applyFill="1" applyBorder="1" applyAlignment="1">
      <alignment horizontal="right" vertical="top"/>
    </xf>
    <xf numFmtId="3" fontId="14" fillId="8" borderId="32" xfId="0" applyNumberFormat="1" applyFont="1" applyFill="1" applyBorder="1" applyAlignment="1">
      <alignment horizontal="right" vertical="top"/>
    </xf>
    <xf numFmtId="4" fontId="14" fillId="8" borderId="42" xfId="0" applyNumberFormat="1" applyFont="1" applyFill="1" applyBorder="1" applyAlignment="1">
      <alignment horizontal="right" vertical="top"/>
    </xf>
    <xf numFmtId="0" fontId="17" fillId="0" borderId="32" xfId="0" applyFont="1" applyBorder="1"/>
    <xf numFmtId="0" fontId="7" fillId="2" borderId="24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2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7" borderId="27" xfId="0" applyNumberFormat="1" applyFont="1" applyFill="1" applyBorder="1" applyAlignment="1">
      <alignment horizontal="center" vertical="center" wrapText="1"/>
    </xf>
    <xf numFmtId="0" fontId="11" fillId="7" borderId="28" xfId="0" applyNumberFormat="1" applyFont="1" applyFill="1" applyBorder="1" applyAlignment="1">
      <alignment horizontal="center" vertical="center" wrapText="1"/>
    </xf>
    <xf numFmtId="0" fontId="11" fillId="7" borderId="36" xfId="0" applyNumberFormat="1" applyFont="1" applyFill="1" applyBorder="1" applyAlignment="1">
      <alignment horizontal="center" vertical="top" wrapText="1"/>
    </xf>
    <xf numFmtId="0" fontId="11" fillId="7" borderId="34" xfId="0" applyNumberFormat="1" applyFont="1" applyFill="1" applyBorder="1" applyAlignment="1">
      <alignment horizontal="center" vertical="top" wrapText="1"/>
    </xf>
    <xf numFmtId="0" fontId="11" fillId="7" borderId="35" xfId="0" applyNumberFormat="1" applyFont="1" applyFill="1" applyBorder="1" applyAlignment="1">
      <alignment horizontal="center" vertical="top" wrapText="1"/>
    </xf>
    <xf numFmtId="0" fontId="11" fillId="7" borderId="33" xfId="0" applyNumberFormat="1" applyFont="1" applyFill="1" applyBorder="1" applyAlignment="1">
      <alignment horizontal="center" vertical="center" wrapText="1"/>
    </xf>
    <xf numFmtId="0" fontId="11" fillId="7" borderId="37" xfId="0" applyNumberFormat="1" applyFont="1" applyFill="1" applyBorder="1" applyAlignment="1">
      <alignment horizontal="center" vertical="center" wrapText="1"/>
    </xf>
    <xf numFmtId="0" fontId="11" fillId="7" borderId="34" xfId="0" applyNumberFormat="1" applyFont="1" applyFill="1" applyBorder="1" applyAlignment="1">
      <alignment horizontal="center" vertical="center" wrapText="1"/>
    </xf>
    <xf numFmtId="0" fontId="11" fillId="7" borderId="35" xfId="0" applyNumberFormat="1" applyFont="1" applyFill="1" applyBorder="1" applyAlignment="1">
      <alignment horizontal="center" vertical="center" wrapText="1"/>
    </xf>
    <xf numFmtId="0" fontId="15" fillId="0" borderId="36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3" fillId="0" borderId="38" xfId="0" applyNumberFormat="1" applyFont="1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11" fillId="7" borderId="33" xfId="0" applyNumberFormat="1" applyFont="1" applyFill="1" applyBorder="1" applyAlignment="1">
      <alignment horizontal="center" vertical="top" wrapText="1"/>
    </xf>
    <xf numFmtId="0" fontId="13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5" fillId="0" borderId="40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11" fillId="7" borderId="36" xfId="0" applyNumberFormat="1" applyFont="1" applyFill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tabSelected="1" view="pageBreakPreview" zoomScaleNormal="100" zoomScaleSheetLayoutView="100" workbookViewId="0">
      <selection activeCell="B4" sqref="B4:G4"/>
    </sheetView>
  </sheetViews>
  <sheetFormatPr defaultRowHeight="15" x14ac:dyDescent="0.25"/>
  <cols>
    <col min="1" max="1" width="4.5703125" customWidth="1"/>
    <col min="2" max="2" width="6.42578125" customWidth="1"/>
    <col min="3" max="3" width="28.5703125" customWidth="1"/>
    <col min="4" max="4" width="5.85546875" customWidth="1"/>
    <col min="5" max="5" width="9.140625" customWidth="1"/>
    <col min="6" max="6" width="12.28515625" customWidth="1"/>
    <col min="7" max="7" width="13.140625" customWidth="1"/>
    <col min="10" max="10" width="31" customWidth="1"/>
    <col min="11" max="11" width="17.42578125" customWidth="1"/>
    <col min="12" max="12" width="6.7109375" customWidth="1"/>
    <col min="13" max="13" width="11.85546875" customWidth="1"/>
    <col min="14" max="14" width="13.85546875" customWidth="1"/>
    <col min="15" max="15" width="8.7109375" customWidth="1"/>
    <col min="16" max="16" width="10.28515625" customWidth="1"/>
    <col min="17" max="17" width="4.42578125" customWidth="1"/>
  </cols>
  <sheetData>
    <row r="1" spans="1:26" ht="34.5" customHeight="1" x14ac:dyDescent="0.25">
      <c r="B1" s="78" t="s">
        <v>70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9" t="s">
        <v>25</v>
      </c>
      <c r="C3" s="80"/>
      <c r="D3" s="80"/>
      <c r="E3" s="81"/>
      <c r="F3" s="17">
        <v>5348430.2899999991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88"/>
      <c r="C4" s="88"/>
      <c r="D4" s="88"/>
      <c r="E4" s="88"/>
      <c r="F4" s="88"/>
      <c r="G4" s="8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89" t="s">
        <v>11</v>
      </c>
      <c r="C7" s="81"/>
      <c r="D7" s="90"/>
      <c r="E7" s="90"/>
      <c r="F7" s="91"/>
      <c r="G7" s="92"/>
      <c r="H7" s="4"/>
      <c r="I7" s="79" t="s">
        <v>3</v>
      </c>
      <c r="J7" s="80"/>
      <c r="K7" s="80"/>
      <c r="L7" s="80"/>
      <c r="M7" s="80"/>
      <c r="N7" s="80"/>
      <c r="O7" s="80"/>
      <c r="P7" s="11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0.25" x14ac:dyDescent="0.25">
      <c r="B8" s="6" t="s">
        <v>4</v>
      </c>
      <c r="C8" s="7" t="s">
        <v>0</v>
      </c>
      <c r="D8" s="7" t="s">
        <v>8</v>
      </c>
      <c r="E8" s="8" t="s">
        <v>9</v>
      </c>
      <c r="F8" s="8" t="s">
        <v>5</v>
      </c>
      <c r="G8" s="9" t="s">
        <v>10</v>
      </c>
      <c r="H8" s="1"/>
      <c r="I8" s="6" t="s">
        <v>4</v>
      </c>
      <c r="J8" s="7" t="s">
        <v>1</v>
      </c>
      <c r="K8" s="8" t="s">
        <v>12</v>
      </c>
      <c r="L8" s="7" t="s">
        <v>8</v>
      </c>
      <c r="M8" s="8" t="s">
        <v>9</v>
      </c>
      <c r="N8" s="8" t="s">
        <v>13</v>
      </c>
      <c r="O8" s="8" t="s">
        <v>5</v>
      </c>
      <c r="P8" s="9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0" customFormat="1" ht="17.25" customHeight="1" x14ac:dyDescent="0.25">
      <c r="A9" s="95" t="s">
        <v>16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26" s="51" customFormat="1" ht="19.5" customHeight="1" x14ac:dyDescent="0.25">
      <c r="A10" s="43"/>
      <c r="B10" s="44">
        <v>1</v>
      </c>
      <c r="C10" s="64" t="s">
        <v>45</v>
      </c>
      <c r="D10" s="59" t="s">
        <v>26</v>
      </c>
      <c r="E10" s="61">
        <v>481.5</v>
      </c>
      <c r="F10" s="62">
        <v>12</v>
      </c>
      <c r="G10" s="72">
        <f>E10*F10</f>
        <v>5778</v>
      </c>
      <c r="H10" s="46"/>
      <c r="I10" s="69">
        <f>B10</f>
        <v>1</v>
      </c>
      <c r="J10" s="70" t="s">
        <v>45</v>
      </c>
      <c r="K10" s="47"/>
      <c r="L10" s="71" t="s">
        <v>26</v>
      </c>
      <c r="M10" s="49">
        <f>E10</f>
        <v>481.5</v>
      </c>
      <c r="N10" s="45"/>
      <c r="O10" s="73">
        <v>12</v>
      </c>
      <c r="P10" s="50">
        <f>N10*O10</f>
        <v>0</v>
      </c>
      <c r="Q10" s="46"/>
      <c r="R10" s="46"/>
      <c r="S10" s="46"/>
      <c r="T10" s="46"/>
      <c r="U10" s="46"/>
      <c r="V10" s="46"/>
      <c r="W10" s="46"/>
      <c r="X10" s="46"/>
      <c r="Y10" s="46"/>
      <c r="Z10" s="46"/>
    </row>
    <row r="11" spans="1:26" s="51" customFormat="1" ht="18" customHeight="1" x14ac:dyDescent="0.25">
      <c r="A11" s="43"/>
      <c r="B11" s="44">
        <v>2</v>
      </c>
      <c r="C11" s="64" t="s">
        <v>46</v>
      </c>
      <c r="D11" s="59" t="s">
        <v>26</v>
      </c>
      <c r="E11" s="61">
        <v>975.83900000000006</v>
      </c>
      <c r="F11" s="62">
        <v>150</v>
      </c>
      <c r="G11" s="72">
        <f t="shared" ref="G11:G26" si="0">E11*F11</f>
        <v>146375.85</v>
      </c>
      <c r="H11" s="46"/>
      <c r="I11" s="69">
        <f>B11</f>
        <v>2</v>
      </c>
      <c r="J11" s="70" t="s">
        <v>46</v>
      </c>
      <c r="K11" s="47"/>
      <c r="L11" s="71" t="s">
        <v>26</v>
      </c>
      <c r="M11" s="49">
        <f t="shared" ref="M11:M26" si="1">E11</f>
        <v>975.83900000000006</v>
      </c>
      <c r="N11" s="45"/>
      <c r="O11" s="73">
        <v>150</v>
      </c>
      <c r="P11" s="50">
        <f t="shared" ref="P11:P27" si="2">N11*O11</f>
        <v>0</v>
      </c>
      <c r="Q11" s="46"/>
      <c r="R11" s="46"/>
      <c r="S11" s="46"/>
      <c r="T11" s="46"/>
      <c r="U11" s="46"/>
      <c r="V11" s="46"/>
      <c r="W11" s="46"/>
      <c r="X11" s="46"/>
      <c r="Y11" s="46"/>
      <c r="Z11" s="46"/>
    </row>
    <row r="12" spans="1:26" s="51" customFormat="1" ht="17.25" customHeight="1" x14ac:dyDescent="0.25">
      <c r="A12" s="43"/>
      <c r="B12" s="44">
        <v>3</v>
      </c>
      <c r="C12" s="64" t="s">
        <v>47</v>
      </c>
      <c r="D12" s="59" t="s">
        <v>26</v>
      </c>
      <c r="E12" s="61">
        <v>330.62705820105822</v>
      </c>
      <c r="F12" s="62">
        <v>945</v>
      </c>
      <c r="G12" s="72">
        <f t="shared" si="0"/>
        <v>312442.57</v>
      </c>
      <c r="H12" s="46"/>
      <c r="I12" s="69">
        <v>3</v>
      </c>
      <c r="J12" s="70" t="s">
        <v>47</v>
      </c>
      <c r="K12" s="47"/>
      <c r="L12" s="71" t="s">
        <v>26</v>
      </c>
      <c r="M12" s="49">
        <f t="shared" si="1"/>
        <v>330.62705820105822</v>
      </c>
      <c r="N12" s="45"/>
      <c r="O12" s="73">
        <v>945</v>
      </c>
      <c r="P12" s="50">
        <f t="shared" si="2"/>
        <v>0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</row>
    <row r="13" spans="1:26" s="51" customFormat="1" x14ac:dyDescent="0.25">
      <c r="A13" s="43"/>
      <c r="B13" s="44">
        <v>4</v>
      </c>
      <c r="C13" s="64" t="s">
        <v>32</v>
      </c>
      <c r="D13" s="59" t="s">
        <v>26</v>
      </c>
      <c r="E13" s="61">
        <v>42.796623616236161</v>
      </c>
      <c r="F13" s="62">
        <v>542</v>
      </c>
      <c r="G13" s="72">
        <f t="shared" si="0"/>
        <v>23195.77</v>
      </c>
      <c r="H13" s="46"/>
      <c r="I13" s="69">
        <v>4</v>
      </c>
      <c r="J13" s="70" t="s">
        <v>32</v>
      </c>
      <c r="K13" s="47"/>
      <c r="L13" s="71" t="s">
        <v>26</v>
      </c>
      <c r="M13" s="49">
        <f t="shared" si="1"/>
        <v>42.796623616236161</v>
      </c>
      <c r="N13" s="45"/>
      <c r="O13" s="73">
        <v>542</v>
      </c>
      <c r="P13" s="50">
        <f t="shared" si="2"/>
        <v>0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</row>
    <row r="14" spans="1:26" s="51" customFormat="1" ht="30.75" customHeight="1" x14ac:dyDescent="0.25">
      <c r="A14" s="43"/>
      <c r="B14" s="44">
        <v>5</v>
      </c>
      <c r="C14" s="64" t="s">
        <v>33</v>
      </c>
      <c r="D14" s="59" t="s">
        <v>26</v>
      </c>
      <c r="E14" s="61">
        <v>436.3305882352941</v>
      </c>
      <c r="F14" s="62">
        <v>34</v>
      </c>
      <c r="G14" s="72">
        <f t="shared" si="0"/>
        <v>14835.24</v>
      </c>
      <c r="H14" s="46"/>
      <c r="I14" s="69">
        <v>5</v>
      </c>
      <c r="J14" s="70" t="s">
        <v>33</v>
      </c>
      <c r="K14" s="47"/>
      <c r="L14" s="71" t="s">
        <v>26</v>
      </c>
      <c r="M14" s="49">
        <f t="shared" si="1"/>
        <v>436.3305882352941</v>
      </c>
      <c r="N14" s="45"/>
      <c r="O14" s="73">
        <v>34</v>
      </c>
      <c r="P14" s="50">
        <f t="shared" si="2"/>
        <v>0</v>
      </c>
      <c r="Q14" s="46"/>
      <c r="R14" s="46"/>
      <c r="S14" s="46"/>
      <c r="T14" s="46"/>
      <c r="U14" s="46"/>
      <c r="V14" s="46"/>
      <c r="W14" s="46"/>
      <c r="X14" s="46"/>
      <c r="Y14" s="46"/>
      <c r="Z14" s="46"/>
    </row>
    <row r="15" spans="1:26" s="51" customFormat="1" ht="25.5" x14ac:dyDescent="0.25">
      <c r="A15" s="43"/>
      <c r="B15" s="44">
        <v>6</v>
      </c>
      <c r="C15" s="64" t="s">
        <v>34</v>
      </c>
      <c r="D15" s="59" t="s">
        <v>26</v>
      </c>
      <c r="E15" s="61">
        <v>1829.7031746031746</v>
      </c>
      <c r="F15" s="62">
        <v>63</v>
      </c>
      <c r="G15" s="72">
        <f t="shared" si="0"/>
        <v>115271.3</v>
      </c>
      <c r="H15" s="46"/>
      <c r="I15" s="69">
        <v>6</v>
      </c>
      <c r="J15" s="70" t="s">
        <v>34</v>
      </c>
      <c r="K15" s="47"/>
      <c r="L15" s="71" t="s">
        <v>26</v>
      </c>
      <c r="M15" s="49">
        <f t="shared" si="1"/>
        <v>1829.7031746031746</v>
      </c>
      <c r="N15" s="45"/>
      <c r="O15" s="73">
        <v>63</v>
      </c>
      <c r="P15" s="50">
        <f t="shared" si="2"/>
        <v>0</v>
      </c>
      <c r="Q15" s="46"/>
      <c r="R15" s="46"/>
      <c r="S15" s="46"/>
      <c r="T15" s="46"/>
      <c r="U15" s="46"/>
      <c r="V15" s="46"/>
      <c r="W15" s="46"/>
      <c r="X15" s="46"/>
      <c r="Y15" s="46"/>
      <c r="Z15" s="46"/>
    </row>
    <row r="16" spans="1:26" s="51" customFormat="1" ht="25.5" x14ac:dyDescent="0.25">
      <c r="A16" s="43"/>
      <c r="B16" s="44">
        <v>7</v>
      </c>
      <c r="C16" s="64" t="s">
        <v>35</v>
      </c>
      <c r="D16" s="59" t="s">
        <v>26</v>
      </c>
      <c r="E16" s="61">
        <v>441.9067458432304</v>
      </c>
      <c r="F16" s="62">
        <v>842</v>
      </c>
      <c r="G16" s="72">
        <f t="shared" si="0"/>
        <v>372085.48</v>
      </c>
      <c r="H16" s="46"/>
      <c r="I16" s="69">
        <v>7</v>
      </c>
      <c r="J16" s="70" t="s">
        <v>35</v>
      </c>
      <c r="K16" s="47"/>
      <c r="L16" s="71" t="s">
        <v>26</v>
      </c>
      <c r="M16" s="49">
        <f t="shared" si="1"/>
        <v>441.9067458432304</v>
      </c>
      <c r="N16" s="45"/>
      <c r="O16" s="73">
        <v>842</v>
      </c>
      <c r="P16" s="50">
        <f t="shared" si="2"/>
        <v>0</v>
      </c>
      <c r="Q16" s="46"/>
      <c r="R16" s="46"/>
      <c r="S16" s="46"/>
      <c r="T16" s="46"/>
      <c r="U16" s="46"/>
      <c r="V16" s="46"/>
      <c r="W16" s="46"/>
      <c r="X16" s="46"/>
      <c r="Y16" s="46"/>
      <c r="Z16" s="46"/>
    </row>
    <row r="17" spans="1:26" s="51" customFormat="1" ht="16.5" customHeight="1" x14ac:dyDescent="0.25">
      <c r="A17" s="43"/>
      <c r="B17" s="44">
        <v>8</v>
      </c>
      <c r="C17" s="64" t="s">
        <v>36</v>
      </c>
      <c r="D17" s="59" t="s">
        <v>26</v>
      </c>
      <c r="E17" s="61">
        <v>1261.3305</v>
      </c>
      <c r="F17" s="62">
        <v>40</v>
      </c>
      <c r="G17" s="72">
        <f t="shared" si="0"/>
        <v>50453.22</v>
      </c>
      <c r="H17" s="46"/>
      <c r="I17" s="69">
        <v>8</v>
      </c>
      <c r="J17" s="70" t="s">
        <v>36</v>
      </c>
      <c r="K17" s="47"/>
      <c r="L17" s="71" t="s">
        <v>26</v>
      </c>
      <c r="M17" s="49">
        <f t="shared" si="1"/>
        <v>1261.3305</v>
      </c>
      <c r="N17" s="45"/>
      <c r="O17" s="73">
        <v>40</v>
      </c>
      <c r="P17" s="50">
        <f t="shared" si="2"/>
        <v>0</v>
      </c>
      <c r="Q17" s="46"/>
      <c r="R17" s="46"/>
      <c r="S17" s="46"/>
      <c r="T17" s="46"/>
      <c r="U17" s="46"/>
      <c r="V17" s="46"/>
      <c r="W17" s="46"/>
      <c r="X17" s="46"/>
      <c r="Y17" s="46"/>
      <c r="Z17" s="46"/>
    </row>
    <row r="18" spans="1:26" s="51" customFormat="1" ht="15.75" customHeight="1" x14ac:dyDescent="0.25">
      <c r="A18" s="43"/>
      <c r="B18" s="44">
        <v>9</v>
      </c>
      <c r="C18" s="64" t="s">
        <v>37</v>
      </c>
      <c r="D18" s="59" t="s">
        <v>26</v>
      </c>
      <c r="E18" s="61">
        <v>224.20337499999999</v>
      </c>
      <c r="F18" s="62">
        <v>240</v>
      </c>
      <c r="G18" s="72">
        <f t="shared" si="0"/>
        <v>53808.81</v>
      </c>
      <c r="H18" s="46"/>
      <c r="I18" s="69">
        <v>9</v>
      </c>
      <c r="J18" s="70" t="s">
        <v>37</v>
      </c>
      <c r="K18" s="47"/>
      <c r="L18" s="71" t="s">
        <v>26</v>
      </c>
      <c r="M18" s="49">
        <f t="shared" si="1"/>
        <v>224.20337499999999</v>
      </c>
      <c r="N18" s="45"/>
      <c r="O18" s="73">
        <v>240</v>
      </c>
      <c r="P18" s="50">
        <f t="shared" si="2"/>
        <v>0</v>
      </c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spans="1:26" s="51" customFormat="1" ht="25.5" x14ac:dyDescent="0.25">
      <c r="A19" s="43"/>
      <c r="B19" s="44">
        <v>10</v>
      </c>
      <c r="C19" s="64" t="s">
        <v>38</v>
      </c>
      <c r="D19" s="59" t="s">
        <v>26</v>
      </c>
      <c r="E19" s="61">
        <v>367.00749999999999</v>
      </c>
      <c r="F19" s="62">
        <v>4</v>
      </c>
      <c r="G19" s="72">
        <f t="shared" si="0"/>
        <v>1468.03</v>
      </c>
      <c r="H19" s="46"/>
      <c r="I19" s="69">
        <v>10</v>
      </c>
      <c r="J19" s="70" t="s">
        <v>38</v>
      </c>
      <c r="K19" s="47"/>
      <c r="L19" s="71" t="s">
        <v>26</v>
      </c>
      <c r="M19" s="49">
        <f t="shared" si="1"/>
        <v>367.00749999999999</v>
      </c>
      <c r="N19" s="45"/>
      <c r="O19" s="73">
        <v>4</v>
      </c>
      <c r="P19" s="50">
        <f t="shared" si="2"/>
        <v>0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</row>
    <row r="20" spans="1:26" s="51" customFormat="1" ht="25.5" x14ac:dyDescent="0.25">
      <c r="A20" s="43"/>
      <c r="B20" s="44">
        <v>11</v>
      </c>
      <c r="C20" s="64" t="s">
        <v>39</v>
      </c>
      <c r="D20" s="59" t="s">
        <v>26</v>
      </c>
      <c r="E20" s="61">
        <v>255.84736842105264</v>
      </c>
      <c r="F20" s="62">
        <v>380</v>
      </c>
      <c r="G20" s="72">
        <f t="shared" si="0"/>
        <v>97222</v>
      </c>
      <c r="H20" s="46"/>
      <c r="I20" s="69">
        <v>11</v>
      </c>
      <c r="J20" s="70" t="s">
        <v>39</v>
      </c>
      <c r="K20" s="47"/>
      <c r="L20" s="71" t="s">
        <v>26</v>
      </c>
      <c r="M20" s="49">
        <f t="shared" si="1"/>
        <v>255.84736842105264</v>
      </c>
      <c r="N20" s="45"/>
      <c r="O20" s="73">
        <v>380</v>
      </c>
      <c r="P20" s="50">
        <f t="shared" si="2"/>
        <v>0</v>
      </c>
      <c r="Q20" s="46"/>
      <c r="R20" s="46"/>
      <c r="S20" s="46"/>
      <c r="T20" s="46"/>
      <c r="U20" s="46"/>
      <c r="V20" s="46"/>
      <c r="W20" s="46"/>
      <c r="X20" s="46"/>
      <c r="Y20" s="46"/>
      <c r="Z20" s="46"/>
    </row>
    <row r="21" spans="1:26" s="51" customFormat="1" ht="15.75" customHeight="1" x14ac:dyDescent="0.25">
      <c r="A21" s="43"/>
      <c r="B21" s="44">
        <v>12</v>
      </c>
      <c r="C21" s="64" t="s">
        <v>48</v>
      </c>
      <c r="D21" s="59" t="s">
        <v>26</v>
      </c>
      <c r="E21" s="61">
        <v>7.4914893617021283</v>
      </c>
      <c r="F21" s="62">
        <v>94</v>
      </c>
      <c r="G21" s="72">
        <f t="shared" si="0"/>
        <v>704.2</v>
      </c>
      <c r="H21" s="46"/>
      <c r="I21" s="69">
        <v>12</v>
      </c>
      <c r="J21" s="70" t="s">
        <v>48</v>
      </c>
      <c r="K21" s="47"/>
      <c r="L21" s="71" t="s">
        <v>26</v>
      </c>
      <c r="M21" s="49">
        <f t="shared" si="1"/>
        <v>7.4914893617021283</v>
      </c>
      <c r="N21" s="45"/>
      <c r="O21" s="73">
        <v>94</v>
      </c>
      <c r="P21" s="50">
        <f t="shared" si="2"/>
        <v>0</v>
      </c>
      <c r="Q21" s="46"/>
      <c r="R21" s="46"/>
      <c r="S21" s="46"/>
      <c r="T21" s="46"/>
      <c r="U21" s="46"/>
      <c r="V21" s="46"/>
      <c r="W21" s="46"/>
      <c r="X21" s="46"/>
      <c r="Y21" s="46"/>
      <c r="Z21" s="46"/>
    </row>
    <row r="22" spans="1:26" s="51" customFormat="1" x14ac:dyDescent="0.25">
      <c r="A22" s="43"/>
      <c r="B22" s="44">
        <v>13</v>
      </c>
      <c r="C22" s="64" t="s">
        <v>41</v>
      </c>
      <c r="D22" s="59" t="s">
        <v>26</v>
      </c>
      <c r="E22" s="61">
        <v>5.3474092009685235</v>
      </c>
      <c r="F22" s="62">
        <v>1652</v>
      </c>
      <c r="G22" s="72">
        <f t="shared" si="0"/>
        <v>8833.92</v>
      </c>
      <c r="H22" s="46"/>
      <c r="I22" s="69">
        <v>13</v>
      </c>
      <c r="J22" s="70" t="s">
        <v>41</v>
      </c>
      <c r="K22" s="47"/>
      <c r="L22" s="71" t="s">
        <v>26</v>
      </c>
      <c r="M22" s="49">
        <f t="shared" si="1"/>
        <v>5.3474092009685235</v>
      </c>
      <c r="N22" s="45"/>
      <c r="O22" s="74">
        <v>1652</v>
      </c>
      <c r="P22" s="50">
        <f t="shared" si="2"/>
        <v>0</v>
      </c>
      <c r="Q22" s="46"/>
      <c r="R22" s="46"/>
      <c r="S22" s="46"/>
      <c r="T22" s="46"/>
      <c r="U22" s="46"/>
      <c r="V22" s="46"/>
      <c r="W22" s="46"/>
      <c r="X22" s="46"/>
      <c r="Y22" s="46"/>
      <c r="Z22" s="46"/>
    </row>
    <row r="23" spans="1:26" s="51" customFormat="1" x14ac:dyDescent="0.25">
      <c r="A23" s="43"/>
      <c r="B23" s="44">
        <v>14</v>
      </c>
      <c r="C23" s="64" t="s">
        <v>42</v>
      </c>
      <c r="D23" s="59" t="s">
        <v>26</v>
      </c>
      <c r="E23" s="61">
        <v>2.144079515989628</v>
      </c>
      <c r="F23" s="62">
        <v>1157</v>
      </c>
      <c r="G23" s="72">
        <f t="shared" si="0"/>
        <v>2480.6999999999994</v>
      </c>
      <c r="H23" s="46"/>
      <c r="I23" s="69">
        <v>14</v>
      </c>
      <c r="J23" s="70" t="s">
        <v>42</v>
      </c>
      <c r="K23" s="47"/>
      <c r="L23" s="71" t="s">
        <v>26</v>
      </c>
      <c r="M23" s="49">
        <f t="shared" si="1"/>
        <v>2.144079515989628</v>
      </c>
      <c r="N23" s="45"/>
      <c r="O23" s="74">
        <v>1157</v>
      </c>
      <c r="P23" s="50">
        <f t="shared" si="2"/>
        <v>0</v>
      </c>
      <c r="Q23" s="46"/>
      <c r="R23" s="46"/>
      <c r="S23" s="46"/>
      <c r="T23" s="46"/>
      <c r="U23" s="46"/>
      <c r="V23" s="46"/>
      <c r="W23" s="46"/>
      <c r="X23" s="46"/>
      <c r="Y23" s="46"/>
      <c r="Z23" s="46"/>
    </row>
    <row r="24" spans="1:26" s="51" customFormat="1" x14ac:dyDescent="0.25">
      <c r="A24" s="43"/>
      <c r="B24" s="44">
        <v>15</v>
      </c>
      <c r="C24" s="64" t="s">
        <v>49</v>
      </c>
      <c r="D24" s="59" t="s">
        <v>26</v>
      </c>
      <c r="E24" s="61">
        <v>6.4233333333333329</v>
      </c>
      <c r="F24" s="62">
        <v>6</v>
      </c>
      <c r="G24" s="72">
        <f t="shared" si="0"/>
        <v>38.54</v>
      </c>
      <c r="H24" s="46"/>
      <c r="I24" s="69">
        <v>15</v>
      </c>
      <c r="J24" s="70" t="s">
        <v>49</v>
      </c>
      <c r="K24" s="47"/>
      <c r="L24" s="71" t="s">
        <v>26</v>
      </c>
      <c r="M24" s="49">
        <f t="shared" si="1"/>
        <v>6.4233333333333329</v>
      </c>
      <c r="N24" s="45"/>
      <c r="O24" s="73">
        <v>6</v>
      </c>
      <c r="P24" s="50">
        <f t="shared" si="2"/>
        <v>0</v>
      </c>
      <c r="Q24" s="46"/>
      <c r="R24" s="46"/>
      <c r="S24" s="46"/>
      <c r="T24" s="46"/>
      <c r="U24" s="46"/>
      <c r="V24" s="46"/>
      <c r="W24" s="46"/>
      <c r="X24" s="46"/>
      <c r="Y24" s="46"/>
      <c r="Z24" s="46"/>
    </row>
    <row r="25" spans="1:26" s="51" customFormat="1" ht="25.5" x14ac:dyDescent="0.25">
      <c r="A25" s="43"/>
      <c r="B25" s="44">
        <v>16</v>
      </c>
      <c r="C25" s="64" t="s">
        <v>43</v>
      </c>
      <c r="D25" s="59" t="s">
        <v>26</v>
      </c>
      <c r="E25" s="61">
        <v>11.788333333333334</v>
      </c>
      <c r="F25" s="62">
        <v>12</v>
      </c>
      <c r="G25" s="72">
        <f t="shared" si="0"/>
        <v>141.46</v>
      </c>
      <c r="H25" s="46"/>
      <c r="I25" s="69">
        <v>16</v>
      </c>
      <c r="J25" s="70" t="s">
        <v>43</v>
      </c>
      <c r="K25" s="47"/>
      <c r="L25" s="71" t="s">
        <v>26</v>
      </c>
      <c r="M25" s="49">
        <f t="shared" si="1"/>
        <v>11.788333333333334</v>
      </c>
      <c r="N25" s="45"/>
      <c r="O25" s="73">
        <v>12</v>
      </c>
      <c r="P25" s="50">
        <f t="shared" si="2"/>
        <v>0</v>
      </c>
      <c r="Q25" s="46"/>
      <c r="R25" s="46"/>
      <c r="S25" s="46"/>
      <c r="T25" s="46"/>
      <c r="U25" s="46"/>
      <c r="V25" s="46"/>
      <c r="W25" s="46"/>
      <c r="X25" s="46"/>
      <c r="Y25" s="46"/>
      <c r="Z25" s="46"/>
    </row>
    <row r="26" spans="1:26" s="51" customFormat="1" ht="25.5" x14ac:dyDescent="0.25">
      <c r="A26" s="43"/>
      <c r="B26" s="44">
        <v>17</v>
      </c>
      <c r="C26" s="64" t="s">
        <v>44</v>
      </c>
      <c r="D26" s="59" t="s">
        <v>26</v>
      </c>
      <c r="E26" s="61">
        <v>816.10177419354829</v>
      </c>
      <c r="F26" s="62">
        <v>62</v>
      </c>
      <c r="G26" s="72">
        <f t="shared" si="0"/>
        <v>50598.31</v>
      </c>
      <c r="H26" s="46"/>
      <c r="I26" s="69">
        <v>17</v>
      </c>
      <c r="J26" s="70" t="s">
        <v>44</v>
      </c>
      <c r="K26" s="47"/>
      <c r="L26" s="71" t="s">
        <v>26</v>
      </c>
      <c r="M26" s="49">
        <f t="shared" si="1"/>
        <v>816.10177419354829</v>
      </c>
      <c r="N26" s="45"/>
      <c r="O26" s="73">
        <v>62</v>
      </c>
      <c r="P26" s="50">
        <f t="shared" si="2"/>
        <v>0</v>
      </c>
      <c r="Q26" s="46"/>
      <c r="R26" s="46"/>
      <c r="S26" s="46"/>
      <c r="T26" s="46"/>
      <c r="U26" s="46"/>
      <c r="V26" s="46"/>
      <c r="W26" s="46"/>
      <c r="X26" s="46"/>
      <c r="Y26" s="46"/>
      <c r="Z26" s="46"/>
    </row>
    <row r="27" spans="1:26" s="42" customFormat="1" ht="15.75" customHeight="1" x14ac:dyDescent="0.25">
      <c r="A27" s="35"/>
      <c r="B27" s="104" t="s">
        <v>18</v>
      </c>
      <c r="C27" s="105"/>
      <c r="D27" s="36"/>
      <c r="E27" s="37"/>
      <c r="F27" s="37"/>
      <c r="G27" s="38">
        <f>SUM(G10:G26)</f>
        <v>1255733.3999999999</v>
      </c>
      <c r="H27" s="38"/>
      <c r="I27" s="37"/>
      <c r="J27" s="37"/>
      <c r="K27" s="37"/>
      <c r="L27" s="39"/>
      <c r="M27" s="40"/>
      <c r="N27" s="40"/>
      <c r="O27" s="41"/>
      <c r="P27" s="50">
        <f t="shared" si="2"/>
        <v>0</v>
      </c>
      <c r="Q27" s="40"/>
    </row>
    <row r="28" spans="1:26" s="21" customFormat="1" ht="15.75" customHeight="1" x14ac:dyDescent="0.25">
      <c r="A28" s="97" t="s">
        <v>17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9"/>
    </row>
    <row r="29" spans="1:26" s="51" customFormat="1" x14ac:dyDescent="0.25">
      <c r="A29" s="43"/>
      <c r="B29" s="44">
        <v>1</v>
      </c>
      <c r="C29" s="64" t="s">
        <v>47</v>
      </c>
      <c r="D29" s="59" t="s">
        <v>26</v>
      </c>
      <c r="E29" s="62">
        <v>330.62711158192087</v>
      </c>
      <c r="F29" s="65">
        <v>1416</v>
      </c>
      <c r="G29" s="76">
        <f>E29*F29</f>
        <v>468167.98999999993</v>
      </c>
      <c r="H29" s="46"/>
      <c r="I29" s="69">
        <v>1</v>
      </c>
      <c r="J29" s="70" t="s">
        <v>31</v>
      </c>
      <c r="K29" s="47"/>
      <c r="L29" s="71" t="s">
        <v>26</v>
      </c>
      <c r="M29" s="49">
        <f>E29</f>
        <v>330.62711158192087</v>
      </c>
      <c r="N29" s="45"/>
      <c r="O29" s="74">
        <v>1416</v>
      </c>
      <c r="P29" s="50">
        <f>N29*O29</f>
        <v>0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</row>
    <row r="30" spans="1:26" s="51" customFormat="1" x14ac:dyDescent="0.25">
      <c r="A30" s="43"/>
      <c r="B30" s="44">
        <v>2</v>
      </c>
      <c r="C30" s="64" t="s">
        <v>50</v>
      </c>
      <c r="D30" s="59" t="s">
        <v>26</v>
      </c>
      <c r="E30" s="62">
        <v>42.796620940649497</v>
      </c>
      <c r="F30" s="65">
        <v>3572</v>
      </c>
      <c r="G30" s="76">
        <f t="shared" ref="G30:G38" si="3">E30*F30</f>
        <v>152869.53</v>
      </c>
      <c r="H30" s="46"/>
      <c r="I30" s="69">
        <v>2</v>
      </c>
      <c r="J30" s="70" t="s">
        <v>50</v>
      </c>
      <c r="K30" s="47"/>
      <c r="L30" s="71" t="s">
        <v>26</v>
      </c>
      <c r="M30" s="49">
        <f t="shared" ref="M30:M38" si="4">E30</f>
        <v>42.796620940649497</v>
      </c>
      <c r="N30" s="45"/>
      <c r="O30" s="74">
        <v>3572</v>
      </c>
      <c r="P30" s="50">
        <f t="shared" ref="P30:P38" si="5">N30*O30</f>
        <v>0</v>
      </c>
      <c r="Q30" s="46"/>
      <c r="R30" s="46"/>
      <c r="S30" s="46"/>
      <c r="T30" s="46"/>
      <c r="U30" s="46"/>
      <c r="V30" s="46"/>
      <c r="W30" s="46"/>
      <c r="X30" s="46"/>
      <c r="Y30" s="46"/>
      <c r="Z30" s="46"/>
    </row>
    <row r="31" spans="1:26" s="51" customFormat="1" ht="25.5" x14ac:dyDescent="0.25">
      <c r="A31" s="43"/>
      <c r="B31" s="44">
        <v>3</v>
      </c>
      <c r="C31" s="64" t="s">
        <v>51</v>
      </c>
      <c r="D31" s="59" t="s">
        <v>26</v>
      </c>
      <c r="E31" s="62">
        <v>756.29676470588231</v>
      </c>
      <c r="F31" s="60">
        <v>34</v>
      </c>
      <c r="G31" s="76">
        <f t="shared" si="3"/>
        <v>25714.09</v>
      </c>
      <c r="H31" s="46"/>
      <c r="I31" s="69">
        <v>3</v>
      </c>
      <c r="J31" s="70" t="s">
        <v>51</v>
      </c>
      <c r="K31" s="47"/>
      <c r="L31" s="71" t="s">
        <v>26</v>
      </c>
      <c r="M31" s="49">
        <f t="shared" si="4"/>
        <v>756.29676470588231</v>
      </c>
      <c r="N31" s="45"/>
      <c r="O31" s="73">
        <v>34</v>
      </c>
      <c r="P31" s="50">
        <f t="shared" si="5"/>
        <v>0</v>
      </c>
      <c r="Q31" s="46"/>
      <c r="R31" s="46"/>
      <c r="S31" s="46"/>
      <c r="T31" s="46"/>
      <c r="U31" s="46"/>
      <c r="V31" s="46"/>
      <c r="W31" s="46"/>
      <c r="X31" s="46"/>
      <c r="Y31" s="46"/>
      <c r="Z31" s="46"/>
    </row>
    <row r="32" spans="1:26" s="51" customFormat="1" ht="25.5" x14ac:dyDescent="0.25">
      <c r="A32" s="43"/>
      <c r="B32" s="44">
        <v>4</v>
      </c>
      <c r="C32" s="64" t="s">
        <v>52</v>
      </c>
      <c r="D32" s="59" t="s">
        <v>26</v>
      </c>
      <c r="E32" s="62">
        <v>441.90677829099309</v>
      </c>
      <c r="F32" s="60">
        <v>866</v>
      </c>
      <c r="G32" s="76">
        <f t="shared" si="3"/>
        <v>382691.27</v>
      </c>
      <c r="H32" s="46"/>
      <c r="I32" s="69">
        <v>4</v>
      </c>
      <c r="J32" s="70" t="s">
        <v>52</v>
      </c>
      <c r="K32" s="47"/>
      <c r="L32" s="71" t="s">
        <v>26</v>
      </c>
      <c r="M32" s="49">
        <f t="shared" si="4"/>
        <v>441.90677829099309</v>
      </c>
      <c r="N32" s="45"/>
      <c r="O32" s="73">
        <v>866</v>
      </c>
      <c r="P32" s="50">
        <f t="shared" si="5"/>
        <v>0</v>
      </c>
      <c r="Q32" s="46"/>
      <c r="R32" s="46"/>
      <c r="S32" s="46"/>
      <c r="T32" s="46"/>
      <c r="U32" s="46"/>
      <c r="V32" s="46"/>
      <c r="W32" s="46"/>
      <c r="X32" s="46"/>
      <c r="Y32" s="46"/>
      <c r="Z32" s="46"/>
    </row>
    <row r="33" spans="1:26" s="51" customFormat="1" ht="25.5" x14ac:dyDescent="0.25">
      <c r="A33" s="43"/>
      <c r="B33" s="44">
        <v>5</v>
      </c>
      <c r="C33" s="64" t="s">
        <v>53</v>
      </c>
      <c r="D33" s="59" t="s">
        <v>26</v>
      </c>
      <c r="E33" s="62">
        <v>346.67794117647054</v>
      </c>
      <c r="F33" s="60">
        <v>136</v>
      </c>
      <c r="G33" s="76">
        <f t="shared" si="3"/>
        <v>47148.2</v>
      </c>
      <c r="H33" s="46"/>
      <c r="I33" s="69">
        <v>5</v>
      </c>
      <c r="J33" s="70" t="s">
        <v>53</v>
      </c>
      <c r="K33" s="47"/>
      <c r="L33" s="71" t="s">
        <v>26</v>
      </c>
      <c r="M33" s="49">
        <f t="shared" si="4"/>
        <v>346.67794117647054</v>
      </c>
      <c r="N33" s="45"/>
      <c r="O33" s="73">
        <v>136</v>
      </c>
      <c r="P33" s="50">
        <f t="shared" si="5"/>
        <v>0</v>
      </c>
      <c r="Q33" s="46"/>
      <c r="R33" s="46"/>
      <c r="S33" s="46"/>
      <c r="T33" s="46"/>
      <c r="U33" s="46"/>
      <c r="V33" s="46"/>
      <c r="W33" s="46"/>
      <c r="X33" s="46"/>
      <c r="Y33" s="46"/>
      <c r="Z33" s="46"/>
    </row>
    <row r="34" spans="1:26" s="51" customFormat="1" ht="25.5" x14ac:dyDescent="0.25">
      <c r="A34" s="43"/>
      <c r="B34" s="44">
        <v>6</v>
      </c>
      <c r="C34" s="64" t="s">
        <v>54</v>
      </c>
      <c r="D34" s="59" t="s">
        <v>26</v>
      </c>
      <c r="E34" s="62">
        <v>367.00854166666664</v>
      </c>
      <c r="F34" s="60">
        <v>48</v>
      </c>
      <c r="G34" s="76">
        <f t="shared" si="3"/>
        <v>17616.41</v>
      </c>
      <c r="H34" s="46"/>
      <c r="I34" s="69">
        <v>6</v>
      </c>
      <c r="J34" s="70" t="s">
        <v>54</v>
      </c>
      <c r="K34" s="47"/>
      <c r="L34" s="71" t="s">
        <v>26</v>
      </c>
      <c r="M34" s="49">
        <f t="shared" si="4"/>
        <v>367.00854166666664</v>
      </c>
      <c r="N34" s="45"/>
      <c r="O34" s="73">
        <v>48</v>
      </c>
      <c r="P34" s="50">
        <f t="shared" si="5"/>
        <v>0</v>
      </c>
      <c r="Q34" s="46"/>
      <c r="R34" s="46"/>
      <c r="S34" s="46"/>
      <c r="T34" s="46"/>
      <c r="U34" s="46"/>
      <c r="V34" s="46"/>
      <c r="W34" s="46"/>
      <c r="X34" s="46"/>
      <c r="Y34" s="46"/>
      <c r="Z34" s="46"/>
    </row>
    <row r="35" spans="1:26" s="51" customFormat="1" ht="25.5" x14ac:dyDescent="0.25">
      <c r="A35" s="43"/>
      <c r="B35" s="44">
        <v>7</v>
      </c>
      <c r="C35" s="64" t="s">
        <v>39</v>
      </c>
      <c r="D35" s="59" t="s">
        <v>26</v>
      </c>
      <c r="E35" s="62">
        <v>255.8474045801527</v>
      </c>
      <c r="F35" s="60">
        <v>131</v>
      </c>
      <c r="G35" s="76">
        <f t="shared" si="3"/>
        <v>33516.01</v>
      </c>
      <c r="H35" s="46"/>
      <c r="I35" s="69">
        <v>7</v>
      </c>
      <c r="J35" s="70" t="s">
        <v>39</v>
      </c>
      <c r="K35" s="47"/>
      <c r="L35" s="71" t="s">
        <v>26</v>
      </c>
      <c r="M35" s="49">
        <f t="shared" si="4"/>
        <v>255.8474045801527</v>
      </c>
      <c r="N35" s="45"/>
      <c r="O35" s="73">
        <v>131</v>
      </c>
      <c r="P35" s="50">
        <f t="shared" si="5"/>
        <v>0</v>
      </c>
      <c r="Q35" s="46"/>
      <c r="R35" s="46"/>
      <c r="S35" s="46"/>
      <c r="T35" s="46"/>
      <c r="U35" s="46"/>
      <c r="V35" s="46"/>
      <c r="W35" s="46"/>
      <c r="X35" s="46"/>
      <c r="Y35" s="46"/>
      <c r="Z35" s="46"/>
    </row>
    <row r="36" spans="1:26" s="51" customFormat="1" ht="25.5" x14ac:dyDescent="0.25">
      <c r="A36" s="43"/>
      <c r="B36" s="44">
        <v>8</v>
      </c>
      <c r="C36" s="64" t="s">
        <v>48</v>
      </c>
      <c r="D36" s="59" t="s">
        <v>26</v>
      </c>
      <c r="E36" s="62">
        <v>7.4915354330708661</v>
      </c>
      <c r="F36" s="60">
        <v>762</v>
      </c>
      <c r="G36" s="76">
        <f t="shared" si="3"/>
        <v>5708.55</v>
      </c>
      <c r="H36" s="46"/>
      <c r="I36" s="69">
        <v>8</v>
      </c>
      <c r="J36" s="70" t="s">
        <v>40</v>
      </c>
      <c r="K36" s="47"/>
      <c r="L36" s="71" t="s">
        <v>26</v>
      </c>
      <c r="M36" s="49">
        <f t="shared" si="4"/>
        <v>7.4915354330708661</v>
      </c>
      <c r="N36" s="45"/>
      <c r="O36" s="73">
        <v>762</v>
      </c>
      <c r="P36" s="50">
        <f t="shared" si="5"/>
        <v>0</v>
      </c>
      <c r="Q36" s="46"/>
      <c r="R36" s="46"/>
      <c r="S36" s="46"/>
      <c r="T36" s="46"/>
      <c r="U36" s="46"/>
      <c r="V36" s="46"/>
      <c r="W36" s="46"/>
      <c r="X36" s="46"/>
      <c r="Y36" s="46"/>
      <c r="Z36" s="46"/>
    </row>
    <row r="37" spans="1:26" s="51" customFormat="1" x14ac:dyDescent="0.25">
      <c r="A37" s="43"/>
      <c r="B37" s="44">
        <v>9</v>
      </c>
      <c r="C37" s="64" t="s">
        <v>55</v>
      </c>
      <c r="D37" s="59" t="s">
        <v>26</v>
      </c>
      <c r="E37" s="62">
        <v>5.3474238227146813</v>
      </c>
      <c r="F37" s="65">
        <v>1805</v>
      </c>
      <c r="G37" s="76">
        <f t="shared" si="3"/>
        <v>9652.1</v>
      </c>
      <c r="H37" s="46"/>
      <c r="I37" s="69">
        <v>9</v>
      </c>
      <c r="J37" s="70" t="s">
        <v>55</v>
      </c>
      <c r="K37" s="47"/>
      <c r="L37" s="71" t="s">
        <v>26</v>
      </c>
      <c r="M37" s="49">
        <f t="shared" si="4"/>
        <v>5.3474238227146813</v>
      </c>
      <c r="N37" s="45"/>
      <c r="O37" s="74">
        <v>1805</v>
      </c>
      <c r="P37" s="50">
        <f t="shared" si="5"/>
        <v>0</v>
      </c>
      <c r="Q37" s="46"/>
      <c r="R37" s="46"/>
      <c r="S37" s="46"/>
      <c r="T37" s="46"/>
      <c r="U37" s="46"/>
      <c r="V37" s="46"/>
      <c r="W37" s="46"/>
      <c r="X37" s="46"/>
      <c r="Y37" s="46"/>
      <c r="Z37" s="46"/>
    </row>
    <row r="38" spans="1:26" s="51" customFormat="1" ht="15.75" thickBot="1" x14ac:dyDescent="0.3">
      <c r="A38" s="43"/>
      <c r="B38" s="44">
        <v>10</v>
      </c>
      <c r="C38" s="64" t="s">
        <v>42</v>
      </c>
      <c r="D38" s="59" t="s">
        <v>26</v>
      </c>
      <c r="E38" s="62">
        <v>2.1440740740740742</v>
      </c>
      <c r="F38" s="65">
        <v>4779</v>
      </c>
      <c r="G38" s="76">
        <f t="shared" si="3"/>
        <v>10246.530000000001</v>
      </c>
      <c r="H38" s="46"/>
      <c r="I38" s="69">
        <v>10</v>
      </c>
      <c r="J38" s="70" t="s">
        <v>42</v>
      </c>
      <c r="K38" s="47"/>
      <c r="L38" s="71" t="s">
        <v>26</v>
      </c>
      <c r="M38" s="49">
        <f t="shared" si="4"/>
        <v>2.1440740740740742</v>
      </c>
      <c r="N38" s="45"/>
      <c r="O38" s="74">
        <v>4779</v>
      </c>
      <c r="P38" s="50">
        <f t="shared" si="5"/>
        <v>0</v>
      </c>
      <c r="Q38" s="46"/>
      <c r="R38" s="46"/>
      <c r="S38" s="46"/>
      <c r="T38" s="46"/>
      <c r="U38" s="46"/>
      <c r="V38" s="46"/>
      <c r="W38" s="46"/>
      <c r="X38" s="46"/>
      <c r="Y38" s="46"/>
      <c r="Z38" s="46"/>
    </row>
    <row r="39" spans="1:26" s="21" customFormat="1" ht="17.25" customHeight="1" thickBot="1" x14ac:dyDescent="0.3">
      <c r="A39" s="26"/>
      <c r="B39" s="106" t="s">
        <v>30</v>
      </c>
      <c r="C39" s="107"/>
      <c r="D39" s="27"/>
      <c r="E39" s="24"/>
      <c r="F39" s="24"/>
      <c r="G39" s="28">
        <f>SUM(G29:G38)</f>
        <v>1153330.68</v>
      </c>
      <c r="H39" s="28"/>
      <c r="I39" s="24"/>
      <c r="J39" s="24"/>
      <c r="K39" s="24"/>
      <c r="L39" s="25"/>
      <c r="M39" s="30"/>
      <c r="N39" s="30"/>
      <c r="O39" s="31"/>
      <c r="P39" s="30"/>
      <c r="Q39" s="30"/>
    </row>
    <row r="40" spans="1:26" s="21" customFormat="1" ht="15.75" customHeight="1" x14ac:dyDescent="0.25">
      <c r="A40" s="100" t="s">
        <v>19</v>
      </c>
      <c r="B40" s="101"/>
      <c r="C40" s="101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3"/>
    </row>
    <row r="41" spans="1:26" s="21" customFormat="1" ht="15.75" customHeight="1" x14ac:dyDescent="0.25">
      <c r="A41" s="100" t="s">
        <v>20</v>
      </c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3"/>
    </row>
    <row r="42" spans="1:26" ht="25.5" x14ac:dyDescent="0.25">
      <c r="A42" s="5"/>
      <c r="B42" s="44">
        <v>1</v>
      </c>
      <c r="C42" s="66" t="s">
        <v>46</v>
      </c>
      <c r="D42" s="59" t="s">
        <v>26</v>
      </c>
      <c r="E42" s="67">
        <v>975.83892430278888</v>
      </c>
      <c r="F42" s="60">
        <v>251</v>
      </c>
      <c r="G42" s="72">
        <f>E42*F42</f>
        <v>244935.57</v>
      </c>
      <c r="H42" s="1"/>
      <c r="I42" s="44">
        <v>1</v>
      </c>
      <c r="J42" s="66" t="s">
        <v>46</v>
      </c>
      <c r="K42" s="47"/>
      <c r="L42" s="59" t="s">
        <v>26</v>
      </c>
      <c r="M42" s="49">
        <f>E42</f>
        <v>975.83892430278888</v>
      </c>
      <c r="N42" s="45"/>
      <c r="O42" s="73">
        <v>251</v>
      </c>
      <c r="P42" s="50">
        <f t="shared" ref="P42:P50" si="6">N42*O42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x14ac:dyDescent="0.25">
      <c r="A43" s="5"/>
      <c r="B43" s="52">
        <v>2</v>
      </c>
      <c r="C43" s="66" t="s">
        <v>56</v>
      </c>
      <c r="D43" s="59" t="s">
        <v>26</v>
      </c>
      <c r="E43" s="67">
        <v>362.71333333333337</v>
      </c>
      <c r="F43" s="60">
        <v>3</v>
      </c>
      <c r="G43" s="72">
        <f t="shared" ref="G43:G50" si="7">E43*F43</f>
        <v>1088.1400000000001</v>
      </c>
      <c r="H43" s="1"/>
      <c r="I43" s="52">
        <v>2</v>
      </c>
      <c r="J43" s="66" t="s">
        <v>56</v>
      </c>
      <c r="K43" s="54"/>
      <c r="L43" s="59" t="s">
        <v>26</v>
      </c>
      <c r="M43" s="49">
        <f t="shared" ref="M43:M50" si="8">E43</f>
        <v>362.71333333333337</v>
      </c>
      <c r="N43" s="53"/>
      <c r="O43" s="73">
        <v>3</v>
      </c>
      <c r="P43" s="50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x14ac:dyDescent="0.25">
      <c r="A44" s="5"/>
      <c r="B44" s="52">
        <v>3</v>
      </c>
      <c r="C44" s="66" t="s">
        <v>35</v>
      </c>
      <c r="D44" s="59" t="s">
        <v>26</v>
      </c>
      <c r="E44" s="67">
        <v>441.90677308024158</v>
      </c>
      <c r="F44" s="65">
        <v>1159</v>
      </c>
      <c r="G44" s="72">
        <f t="shared" si="7"/>
        <v>512169.95</v>
      </c>
      <c r="H44" s="1"/>
      <c r="I44" s="52">
        <v>3</v>
      </c>
      <c r="J44" s="66" t="s">
        <v>35</v>
      </c>
      <c r="K44" s="54"/>
      <c r="L44" s="59" t="s">
        <v>26</v>
      </c>
      <c r="M44" s="49">
        <f t="shared" si="8"/>
        <v>441.90677308024158</v>
      </c>
      <c r="N44" s="53"/>
      <c r="O44" s="74">
        <v>1159</v>
      </c>
      <c r="P44" s="50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 x14ac:dyDescent="0.25">
      <c r="A45" s="5"/>
      <c r="B45" s="52">
        <v>4</v>
      </c>
      <c r="C45" s="66" t="s">
        <v>37</v>
      </c>
      <c r="D45" s="59" t="s">
        <v>26</v>
      </c>
      <c r="E45" s="67">
        <v>224.20333333333335</v>
      </c>
      <c r="F45" s="60">
        <v>6</v>
      </c>
      <c r="G45" s="72">
        <f t="shared" si="7"/>
        <v>1345.22</v>
      </c>
      <c r="H45" s="1"/>
      <c r="I45" s="52">
        <v>4</v>
      </c>
      <c r="J45" s="66" t="s">
        <v>37</v>
      </c>
      <c r="K45" s="54"/>
      <c r="L45" s="59" t="s">
        <v>26</v>
      </c>
      <c r="M45" s="49">
        <f t="shared" si="8"/>
        <v>224.20333333333335</v>
      </c>
      <c r="N45" s="53"/>
      <c r="O45" s="73">
        <v>6</v>
      </c>
      <c r="P45" s="50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5.5" x14ac:dyDescent="0.25">
      <c r="A46" s="5"/>
      <c r="B46" s="52">
        <v>5</v>
      </c>
      <c r="C46" s="66" t="s">
        <v>58</v>
      </c>
      <c r="D46" s="59" t="s">
        <v>26</v>
      </c>
      <c r="E46" s="67">
        <v>7.491538461538461</v>
      </c>
      <c r="F46" s="60">
        <v>143</v>
      </c>
      <c r="G46" s="72">
        <f t="shared" si="7"/>
        <v>1071.29</v>
      </c>
      <c r="H46" s="1"/>
      <c r="I46" s="52">
        <v>5</v>
      </c>
      <c r="J46" s="66" t="s">
        <v>58</v>
      </c>
      <c r="K46" s="54"/>
      <c r="L46" s="59" t="s">
        <v>26</v>
      </c>
      <c r="M46" s="49">
        <f t="shared" si="8"/>
        <v>7.491538461538461</v>
      </c>
      <c r="N46" s="53"/>
      <c r="O46" s="73">
        <v>143</v>
      </c>
      <c r="P46" s="50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5.5" x14ac:dyDescent="0.25">
      <c r="A47" s="5"/>
      <c r="B47" s="52">
        <v>6</v>
      </c>
      <c r="C47" s="66" t="s">
        <v>55</v>
      </c>
      <c r="D47" s="59" t="s">
        <v>26</v>
      </c>
      <c r="E47" s="67">
        <v>5.3474125874125873</v>
      </c>
      <c r="F47" s="60">
        <v>143</v>
      </c>
      <c r="G47" s="72">
        <f t="shared" si="7"/>
        <v>764.68</v>
      </c>
      <c r="H47" s="1"/>
      <c r="I47" s="52">
        <v>6</v>
      </c>
      <c r="J47" s="66" t="s">
        <v>55</v>
      </c>
      <c r="K47" s="54"/>
      <c r="L47" s="59" t="s">
        <v>26</v>
      </c>
      <c r="M47" s="49">
        <f t="shared" si="8"/>
        <v>5.3474125874125873</v>
      </c>
      <c r="N47" s="53"/>
      <c r="O47" s="73">
        <v>143</v>
      </c>
      <c r="P47" s="50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5.5" x14ac:dyDescent="0.25">
      <c r="A48" s="5"/>
      <c r="B48" s="52">
        <v>7</v>
      </c>
      <c r="C48" s="66" t="s">
        <v>59</v>
      </c>
      <c r="D48" s="59" t="s">
        <v>26</v>
      </c>
      <c r="E48" s="67">
        <v>6.4237037037037039</v>
      </c>
      <c r="F48" s="60">
        <v>162</v>
      </c>
      <c r="G48" s="72">
        <f t="shared" si="7"/>
        <v>1040.6400000000001</v>
      </c>
      <c r="H48" s="1"/>
      <c r="I48" s="52">
        <v>7</v>
      </c>
      <c r="J48" s="66" t="s">
        <v>59</v>
      </c>
      <c r="K48" s="54"/>
      <c r="L48" s="59" t="s">
        <v>26</v>
      </c>
      <c r="M48" s="49">
        <f t="shared" si="8"/>
        <v>6.4237037037037039</v>
      </c>
      <c r="N48" s="53"/>
      <c r="O48" s="73">
        <v>162</v>
      </c>
      <c r="P48" s="50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5.5" x14ac:dyDescent="0.25">
      <c r="A49" s="5"/>
      <c r="B49" s="52">
        <v>8</v>
      </c>
      <c r="C49" s="66" t="s">
        <v>57</v>
      </c>
      <c r="D49" s="59" t="s">
        <v>26</v>
      </c>
      <c r="E49" s="67">
        <v>429.017</v>
      </c>
      <c r="F49" s="60">
        <v>50</v>
      </c>
      <c r="G49" s="72">
        <f t="shared" si="7"/>
        <v>21450.85</v>
      </c>
      <c r="H49" s="1"/>
      <c r="I49" s="52">
        <v>8</v>
      </c>
      <c r="J49" s="66" t="s">
        <v>57</v>
      </c>
      <c r="K49" s="54"/>
      <c r="L49" s="59" t="s">
        <v>26</v>
      </c>
      <c r="M49" s="49">
        <f t="shared" si="8"/>
        <v>429.017</v>
      </c>
      <c r="N49" s="53"/>
      <c r="O49" s="73">
        <v>50</v>
      </c>
      <c r="P49" s="50">
        <f t="shared" si="6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5.5" x14ac:dyDescent="0.25">
      <c r="A50" s="5"/>
      <c r="B50" s="52">
        <v>9</v>
      </c>
      <c r="C50" s="66" t="s">
        <v>49</v>
      </c>
      <c r="D50" s="59" t="s">
        <v>26</v>
      </c>
      <c r="E50" s="67">
        <v>6.4236666666666666</v>
      </c>
      <c r="F50" s="60">
        <v>30</v>
      </c>
      <c r="G50" s="72">
        <f t="shared" si="7"/>
        <v>192.71</v>
      </c>
      <c r="H50" s="1"/>
      <c r="I50" s="52">
        <v>9</v>
      </c>
      <c r="J50" s="66" t="s">
        <v>49</v>
      </c>
      <c r="K50" s="54"/>
      <c r="L50" s="59" t="s">
        <v>26</v>
      </c>
      <c r="M50" s="49">
        <f t="shared" si="8"/>
        <v>6.4236666666666666</v>
      </c>
      <c r="N50" s="53"/>
      <c r="O50" s="73">
        <v>30</v>
      </c>
      <c r="P50" s="50">
        <f t="shared" si="6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s="21" customFormat="1" ht="15.75" customHeight="1" x14ac:dyDescent="0.25">
      <c r="A51" s="26"/>
      <c r="B51" s="112" t="s">
        <v>21</v>
      </c>
      <c r="C51" s="113"/>
      <c r="D51" s="23"/>
      <c r="E51" s="32"/>
      <c r="F51" s="32"/>
      <c r="G51" s="28">
        <f>SUM(G42:G50)</f>
        <v>784059.05</v>
      </c>
      <c r="H51" s="28"/>
      <c r="I51" s="32"/>
      <c r="J51" s="32"/>
      <c r="K51" s="32"/>
      <c r="L51" s="25"/>
      <c r="M51" s="30"/>
      <c r="N51" s="30"/>
      <c r="O51" s="31"/>
      <c r="P51" s="30"/>
      <c r="Q51" s="30"/>
    </row>
    <row r="52" spans="1:26" s="21" customFormat="1" ht="15.75" customHeight="1" x14ac:dyDescent="0.25">
      <c r="A52" s="100" t="s">
        <v>22</v>
      </c>
      <c r="B52" s="101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3"/>
    </row>
    <row r="53" spans="1:26" ht="25.5" x14ac:dyDescent="0.25">
      <c r="A53" s="5"/>
      <c r="B53" s="22">
        <v>1</v>
      </c>
      <c r="C53" s="66" t="s">
        <v>62</v>
      </c>
      <c r="D53" s="59" t="s">
        <v>26</v>
      </c>
      <c r="E53" s="68">
        <v>975.83899999999994</v>
      </c>
      <c r="F53" s="60">
        <v>30</v>
      </c>
      <c r="G53" s="75">
        <f>E53*F53</f>
        <v>29275.17</v>
      </c>
      <c r="H53" s="1"/>
      <c r="I53" s="22"/>
      <c r="J53" s="66" t="s">
        <v>62</v>
      </c>
      <c r="K53" s="47"/>
      <c r="L53" s="59" t="s">
        <v>26</v>
      </c>
      <c r="M53" s="49">
        <f>E53</f>
        <v>975.83899999999994</v>
      </c>
      <c r="N53" s="45"/>
      <c r="O53" s="73">
        <v>30</v>
      </c>
      <c r="P53" s="50">
        <f t="shared" ref="P53:P64" si="9">N53*O53</f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5.5" x14ac:dyDescent="0.25">
      <c r="A54" s="5"/>
      <c r="B54" s="22">
        <v>2</v>
      </c>
      <c r="C54" s="66" t="s">
        <v>47</v>
      </c>
      <c r="D54" s="59" t="s">
        <v>26</v>
      </c>
      <c r="E54" s="68">
        <v>330.62709090909095</v>
      </c>
      <c r="F54" s="60">
        <v>55</v>
      </c>
      <c r="G54" s="75">
        <f t="shared" ref="G54:G64" si="10">E54*F54</f>
        <v>18184.490000000002</v>
      </c>
      <c r="H54" s="1"/>
      <c r="I54" s="22"/>
      <c r="J54" s="66" t="s">
        <v>47</v>
      </c>
      <c r="K54" s="47"/>
      <c r="L54" s="59" t="s">
        <v>26</v>
      </c>
      <c r="M54" s="49">
        <f t="shared" ref="M54:M64" si="11">E54</f>
        <v>330.62709090909095</v>
      </c>
      <c r="N54" s="45"/>
      <c r="O54" s="73">
        <v>55</v>
      </c>
      <c r="P54" s="50">
        <f t="shared" si="9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5.5" x14ac:dyDescent="0.25">
      <c r="A55" s="5"/>
      <c r="B55" s="22">
        <v>3</v>
      </c>
      <c r="C55" s="66" t="s">
        <v>60</v>
      </c>
      <c r="D55" s="59" t="s">
        <v>26</v>
      </c>
      <c r="E55" s="68">
        <v>42.796590909090909</v>
      </c>
      <c r="F55" s="60">
        <v>44</v>
      </c>
      <c r="G55" s="75">
        <f t="shared" si="10"/>
        <v>1883.05</v>
      </c>
      <c r="H55" s="1"/>
      <c r="I55" s="22"/>
      <c r="J55" s="66" t="s">
        <v>60</v>
      </c>
      <c r="K55" s="47"/>
      <c r="L55" s="59" t="s">
        <v>26</v>
      </c>
      <c r="M55" s="49">
        <f t="shared" si="11"/>
        <v>42.796590909090909</v>
      </c>
      <c r="N55" s="45"/>
      <c r="O55" s="73">
        <v>44</v>
      </c>
      <c r="P55" s="50">
        <f t="shared" si="9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5"/>
      <c r="B56" s="22">
        <v>4</v>
      </c>
      <c r="C56" s="66" t="s">
        <v>61</v>
      </c>
      <c r="D56" s="59" t="s">
        <v>26</v>
      </c>
      <c r="E56" s="68">
        <v>1829.7033333333336</v>
      </c>
      <c r="F56" s="60">
        <v>9</v>
      </c>
      <c r="G56" s="75">
        <f t="shared" si="10"/>
        <v>16467.330000000002</v>
      </c>
      <c r="H56" s="1"/>
      <c r="I56" s="22"/>
      <c r="J56" s="66" t="s">
        <v>61</v>
      </c>
      <c r="K56" s="47"/>
      <c r="L56" s="59" t="s">
        <v>26</v>
      </c>
      <c r="M56" s="49">
        <f t="shared" si="11"/>
        <v>1829.7033333333336</v>
      </c>
      <c r="N56" s="45"/>
      <c r="O56" s="73">
        <v>9</v>
      </c>
      <c r="P56" s="50">
        <f t="shared" si="9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5"/>
      <c r="B57" s="22">
        <v>5</v>
      </c>
      <c r="C57" s="66" t="s">
        <v>52</v>
      </c>
      <c r="D57" s="59" t="s">
        <v>26</v>
      </c>
      <c r="E57" s="68">
        <v>441.90676470588232</v>
      </c>
      <c r="F57" s="60">
        <v>102</v>
      </c>
      <c r="G57" s="75">
        <f t="shared" si="10"/>
        <v>45074.49</v>
      </c>
      <c r="H57" s="1"/>
      <c r="I57" s="22"/>
      <c r="J57" s="66" t="s">
        <v>52</v>
      </c>
      <c r="K57" s="47"/>
      <c r="L57" s="59" t="s">
        <v>26</v>
      </c>
      <c r="M57" s="49">
        <f t="shared" si="11"/>
        <v>441.90676470588232</v>
      </c>
      <c r="N57" s="45"/>
      <c r="O57" s="73">
        <v>102</v>
      </c>
      <c r="P57" s="50">
        <f t="shared" si="9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5"/>
      <c r="B58" s="22">
        <v>6</v>
      </c>
      <c r="C58" s="66" t="s">
        <v>37</v>
      </c>
      <c r="D58" s="59" t="s">
        <v>26</v>
      </c>
      <c r="E58" s="68">
        <v>224.20344827586206</v>
      </c>
      <c r="F58" s="60">
        <v>58</v>
      </c>
      <c r="G58" s="75">
        <f t="shared" si="10"/>
        <v>13003.8</v>
      </c>
      <c r="H58" s="1"/>
      <c r="I58" s="22"/>
      <c r="J58" s="66" t="s">
        <v>37</v>
      </c>
      <c r="K58" s="47"/>
      <c r="L58" s="59" t="s">
        <v>26</v>
      </c>
      <c r="M58" s="49">
        <f t="shared" si="11"/>
        <v>224.20344827586206</v>
      </c>
      <c r="N58" s="45"/>
      <c r="O58" s="73">
        <v>58</v>
      </c>
      <c r="P58" s="50">
        <f t="shared" si="9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5.5" x14ac:dyDescent="0.25">
      <c r="A59" s="5"/>
      <c r="B59" s="22">
        <v>7</v>
      </c>
      <c r="C59" s="66" t="s">
        <v>39</v>
      </c>
      <c r="D59" s="59" t="s">
        <v>26</v>
      </c>
      <c r="E59" s="68">
        <v>255.84730769230768</v>
      </c>
      <c r="F59" s="60">
        <v>52</v>
      </c>
      <c r="G59" s="75">
        <f t="shared" si="10"/>
        <v>13304.06</v>
      </c>
      <c r="H59" s="1"/>
      <c r="I59" s="22"/>
      <c r="J59" s="66" t="s">
        <v>39</v>
      </c>
      <c r="K59" s="47"/>
      <c r="L59" s="59" t="s">
        <v>26</v>
      </c>
      <c r="M59" s="49">
        <f t="shared" si="11"/>
        <v>255.84730769230768</v>
      </c>
      <c r="N59" s="45"/>
      <c r="O59" s="73">
        <v>52</v>
      </c>
      <c r="P59" s="50">
        <f t="shared" si="9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5"/>
      <c r="B60" s="22">
        <v>8</v>
      </c>
      <c r="C60" s="66" t="s">
        <v>48</v>
      </c>
      <c r="D60" s="59" t="s">
        <v>26</v>
      </c>
      <c r="E60" s="68">
        <v>7.4916666666666663</v>
      </c>
      <c r="F60" s="60">
        <v>30</v>
      </c>
      <c r="G60" s="75">
        <f t="shared" si="10"/>
        <v>224.75</v>
      </c>
      <c r="H60" s="1"/>
      <c r="I60" s="22"/>
      <c r="J60" s="66" t="s">
        <v>48</v>
      </c>
      <c r="K60" s="47"/>
      <c r="L60" s="59" t="s">
        <v>26</v>
      </c>
      <c r="M60" s="49">
        <f t="shared" si="11"/>
        <v>7.4916666666666663</v>
      </c>
      <c r="N60" s="45"/>
      <c r="O60" s="73">
        <v>30</v>
      </c>
      <c r="P60" s="50">
        <f t="shared" si="9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5"/>
      <c r="B61" s="22">
        <v>9</v>
      </c>
      <c r="C61" s="66" t="s">
        <v>55</v>
      </c>
      <c r="D61" s="59" t="s">
        <v>26</v>
      </c>
      <c r="E61" s="68">
        <v>5.3474440894568689</v>
      </c>
      <c r="F61" s="60">
        <v>313</v>
      </c>
      <c r="G61" s="75">
        <f t="shared" si="10"/>
        <v>1673.75</v>
      </c>
      <c r="H61" s="1"/>
      <c r="I61" s="22"/>
      <c r="J61" s="66" t="s">
        <v>55</v>
      </c>
      <c r="K61" s="47"/>
      <c r="L61" s="59" t="s">
        <v>26</v>
      </c>
      <c r="M61" s="49">
        <f t="shared" si="11"/>
        <v>5.3474440894568689</v>
      </c>
      <c r="N61" s="45"/>
      <c r="O61" s="73">
        <v>313</v>
      </c>
      <c r="P61" s="50">
        <f t="shared" si="9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5"/>
      <c r="B62" s="22">
        <v>10</v>
      </c>
      <c r="C62" s="66" t="s">
        <v>43</v>
      </c>
      <c r="D62" s="59" t="s">
        <v>26</v>
      </c>
      <c r="E62" s="68">
        <v>11.788166666666665</v>
      </c>
      <c r="F62" s="60">
        <v>60</v>
      </c>
      <c r="G62" s="75">
        <f t="shared" si="10"/>
        <v>707.29</v>
      </c>
      <c r="H62" s="1"/>
      <c r="I62" s="22"/>
      <c r="J62" s="66" t="s">
        <v>43</v>
      </c>
      <c r="K62" s="47"/>
      <c r="L62" s="59" t="s">
        <v>26</v>
      </c>
      <c r="M62" s="49">
        <f t="shared" si="11"/>
        <v>11.788166666666665</v>
      </c>
      <c r="N62" s="45"/>
      <c r="O62" s="73">
        <v>60</v>
      </c>
      <c r="P62" s="50">
        <f t="shared" si="9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5"/>
      <c r="B63" s="22">
        <v>11</v>
      </c>
      <c r="C63" s="66" t="s">
        <v>57</v>
      </c>
      <c r="D63" s="59" t="s">
        <v>26</v>
      </c>
      <c r="E63" s="68">
        <v>429.01690909090911</v>
      </c>
      <c r="F63" s="60">
        <v>55</v>
      </c>
      <c r="G63" s="75">
        <f t="shared" si="10"/>
        <v>23595.93</v>
      </c>
      <c r="H63" s="1"/>
      <c r="I63" s="22"/>
      <c r="J63" s="66" t="s">
        <v>57</v>
      </c>
      <c r="K63" s="47"/>
      <c r="L63" s="59" t="s">
        <v>26</v>
      </c>
      <c r="M63" s="49">
        <f t="shared" si="11"/>
        <v>429.01690909090911</v>
      </c>
      <c r="N63" s="45"/>
      <c r="O63" s="73">
        <v>55</v>
      </c>
      <c r="P63" s="50">
        <f t="shared" si="9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5"/>
      <c r="B64" s="22">
        <v>12</v>
      </c>
      <c r="C64" s="66" t="s">
        <v>41</v>
      </c>
      <c r="D64" s="59" t="s">
        <v>26</v>
      </c>
      <c r="E64" s="68">
        <v>5.3474444444444442</v>
      </c>
      <c r="F64" s="60">
        <v>90</v>
      </c>
      <c r="G64" s="75">
        <f t="shared" si="10"/>
        <v>481.27</v>
      </c>
      <c r="H64" s="1"/>
      <c r="I64" s="22"/>
      <c r="J64" s="66" t="s">
        <v>41</v>
      </c>
      <c r="K64" s="47"/>
      <c r="L64" s="59" t="s">
        <v>26</v>
      </c>
      <c r="M64" s="49">
        <f t="shared" si="11"/>
        <v>5.3474444444444442</v>
      </c>
      <c r="N64" s="45"/>
      <c r="O64" s="73">
        <v>90</v>
      </c>
      <c r="P64" s="50">
        <f t="shared" si="9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s="21" customFormat="1" ht="17.25" customHeight="1" x14ac:dyDescent="0.25">
      <c r="A65" s="34"/>
      <c r="B65" s="115" t="s">
        <v>24</v>
      </c>
      <c r="C65" s="113"/>
      <c r="D65" s="23"/>
      <c r="E65" s="32"/>
      <c r="F65" s="32"/>
      <c r="G65" s="28">
        <f>SUM(G53:G64)</f>
        <v>163875.38</v>
      </c>
      <c r="H65" s="28"/>
      <c r="I65" s="33"/>
      <c r="J65" s="32"/>
      <c r="K65" s="32"/>
      <c r="L65" s="25"/>
      <c r="M65" s="30"/>
      <c r="N65" s="30"/>
      <c r="O65" s="31"/>
      <c r="P65" s="30"/>
      <c r="Q65" s="30"/>
    </row>
    <row r="66" spans="1:26" s="21" customFormat="1" ht="15.75" customHeight="1" x14ac:dyDescent="0.25">
      <c r="A66" s="114" t="s">
        <v>23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3"/>
    </row>
    <row r="67" spans="1:26" x14ac:dyDescent="0.25">
      <c r="A67" s="5"/>
      <c r="B67" s="44">
        <v>1</v>
      </c>
      <c r="C67" s="64" t="s">
        <v>67</v>
      </c>
      <c r="D67" s="59" t="s">
        <v>26</v>
      </c>
      <c r="E67" s="68">
        <v>975.83833333333325</v>
      </c>
      <c r="F67" s="60">
        <v>12</v>
      </c>
      <c r="G67" s="72">
        <f>E67*F67</f>
        <v>11710.06</v>
      </c>
      <c r="H67" s="46"/>
      <c r="I67" s="44">
        <v>1</v>
      </c>
      <c r="J67" s="64" t="s">
        <v>67</v>
      </c>
      <c r="K67" s="47"/>
      <c r="L67" s="48" t="str">
        <f t="shared" ref="L67:L75" si="12">D67</f>
        <v>шт</v>
      </c>
      <c r="M67" s="49">
        <f>E67</f>
        <v>975.83833333333325</v>
      </c>
      <c r="N67" s="45"/>
      <c r="O67" s="73">
        <v>12</v>
      </c>
      <c r="P67" s="50">
        <f t="shared" ref="P67:P75" si="13">N67*O67</f>
        <v>0</v>
      </c>
      <c r="Q67" s="46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5"/>
      <c r="B68" s="44">
        <v>2</v>
      </c>
      <c r="C68" s="64" t="s">
        <v>47</v>
      </c>
      <c r="D68" s="59" t="s">
        <v>26</v>
      </c>
      <c r="E68" s="68">
        <v>330.62692307692305</v>
      </c>
      <c r="F68" s="60">
        <v>65</v>
      </c>
      <c r="G68" s="72">
        <f t="shared" ref="G68:G75" si="14">E68*F68</f>
        <v>21490.75</v>
      </c>
      <c r="H68" s="46"/>
      <c r="I68" s="44">
        <v>2</v>
      </c>
      <c r="J68" s="64" t="s">
        <v>47</v>
      </c>
      <c r="K68" s="47"/>
      <c r="L68" s="48" t="str">
        <f t="shared" si="12"/>
        <v>шт</v>
      </c>
      <c r="M68" s="49">
        <f t="shared" ref="M68:M75" si="15">E68</f>
        <v>330.62692307692305</v>
      </c>
      <c r="N68" s="45"/>
      <c r="O68" s="73">
        <v>65</v>
      </c>
      <c r="P68" s="50">
        <f t="shared" si="13"/>
        <v>0</v>
      </c>
      <c r="Q68" s="46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"/>
      <c r="B69" s="52">
        <v>3</v>
      </c>
      <c r="C69" s="64" t="s">
        <v>64</v>
      </c>
      <c r="D69" s="59" t="s">
        <v>26</v>
      </c>
      <c r="E69" s="68">
        <v>42.79666666666666</v>
      </c>
      <c r="F69" s="60">
        <v>24</v>
      </c>
      <c r="G69" s="72">
        <f t="shared" si="14"/>
        <v>1027.1199999999999</v>
      </c>
      <c r="H69" s="46"/>
      <c r="I69" s="52">
        <v>3</v>
      </c>
      <c r="J69" s="64" t="s">
        <v>64</v>
      </c>
      <c r="K69" s="54"/>
      <c r="L69" s="48" t="str">
        <f t="shared" si="12"/>
        <v>шт</v>
      </c>
      <c r="M69" s="49">
        <f t="shared" si="15"/>
        <v>42.79666666666666</v>
      </c>
      <c r="N69" s="53"/>
      <c r="O69" s="73">
        <v>24</v>
      </c>
      <c r="P69" s="50">
        <f t="shared" si="13"/>
        <v>0</v>
      </c>
      <c r="Q69" s="46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5"/>
      <c r="B70" s="52">
        <v>4</v>
      </c>
      <c r="C70" s="64" t="s">
        <v>37</v>
      </c>
      <c r="D70" s="59" t="s">
        <v>26</v>
      </c>
      <c r="E70" s="68">
        <v>224.20300000000003</v>
      </c>
      <c r="F70" s="60">
        <v>20</v>
      </c>
      <c r="G70" s="72">
        <f t="shared" si="14"/>
        <v>4484.0600000000004</v>
      </c>
      <c r="H70" s="46"/>
      <c r="I70" s="52">
        <v>4</v>
      </c>
      <c r="J70" s="64" t="s">
        <v>37</v>
      </c>
      <c r="K70" s="54"/>
      <c r="L70" s="48" t="str">
        <f t="shared" si="12"/>
        <v>шт</v>
      </c>
      <c r="M70" s="49">
        <f t="shared" si="15"/>
        <v>224.20300000000003</v>
      </c>
      <c r="N70" s="53"/>
      <c r="O70" s="73">
        <v>20</v>
      </c>
      <c r="P70" s="50">
        <f t="shared" si="13"/>
        <v>0</v>
      </c>
      <c r="Q70" s="46"/>
      <c r="R70" s="1"/>
      <c r="S70" s="1"/>
      <c r="T70" s="1"/>
      <c r="U70" s="1"/>
      <c r="V70" s="1"/>
      <c r="W70" s="1"/>
      <c r="X70" s="1"/>
      <c r="Y70" s="1"/>
      <c r="Z70" s="1"/>
    </row>
    <row r="71" spans="1:26" ht="25.5" x14ac:dyDescent="0.25">
      <c r="A71" s="5"/>
      <c r="B71" s="52">
        <v>5</v>
      </c>
      <c r="C71" s="64" t="s">
        <v>39</v>
      </c>
      <c r="D71" s="59" t="s">
        <v>26</v>
      </c>
      <c r="E71" s="68">
        <v>255.8475</v>
      </c>
      <c r="F71" s="60">
        <v>20</v>
      </c>
      <c r="G71" s="72">
        <f t="shared" si="14"/>
        <v>5116.95</v>
      </c>
      <c r="H71" s="46"/>
      <c r="I71" s="52">
        <v>5</v>
      </c>
      <c r="J71" s="64" t="s">
        <v>39</v>
      </c>
      <c r="K71" s="54"/>
      <c r="L71" s="48" t="str">
        <f t="shared" si="12"/>
        <v>шт</v>
      </c>
      <c r="M71" s="49">
        <f t="shared" si="15"/>
        <v>255.8475</v>
      </c>
      <c r="N71" s="53"/>
      <c r="O71" s="73">
        <v>20</v>
      </c>
      <c r="P71" s="50">
        <f t="shared" si="13"/>
        <v>0</v>
      </c>
      <c r="Q71" s="46"/>
      <c r="R71" s="1"/>
      <c r="S71" s="1"/>
      <c r="T71" s="1"/>
      <c r="U71" s="1"/>
      <c r="V71" s="1"/>
      <c r="W71" s="1"/>
      <c r="X71" s="1"/>
      <c r="Y71" s="1"/>
      <c r="Z71" s="1"/>
    </row>
    <row r="72" spans="1:26" ht="25.5" x14ac:dyDescent="0.25">
      <c r="A72" s="5"/>
      <c r="B72" s="52">
        <v>6</v>
      </c>
      <c r="C72" s="64" t="s">
        <v>63</v>
      </c>
      <c r="D72" s="59" t="s">
        <v>26</v>
      </c>
      <c r="E72" s="68">
        <v>3686.8728502415461</v>
      </c>
      <c r="F72" s="60">
        <v>207</v>
      </c>
      <c r="G72" s="72">
        <f t="shared" si="14"/>
        <v>763182.68</v>
      </c>
      <c r="H72" s="46"/>
      <c r="I72" s="52">
        <v>6</v>
      </c>
      <c r="J72" s="64" t="s">
        <v>63</v>
      </c>
      <c r="K72" s="54"/>
      <c r="L72" s="48" t="str">
        <f t="shared" si="12"/>
        <v>шт</v>
      </c>
      <c r="M72" s="49">
        <f t="shared" si="15"/>
        <v>3686.8728502415461</v>
      </c>
      <c r="N72" s="53"/>
      <c r="O72" s="73">
        <v>207</v>
      </c>
      <c r="P72" s="50">
        <f t="shared" si="13"/>
        <v>0</v>
      </c>
      <c r="Q72" s="46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5"/>
      <c r="B73" s="52">
        <v>7</v>
      </c>
      <c r="C73" s="64" t="s">
        <v>41</v>
      </c>
      <c r="D73" s="59" t="s">
        <v>26</v>
      </c>
      <c r="E73" s="68">
        <v>5.3471111111111114</v>
      </c>
      <c r="F73" s="60">
        <v>45</v>
      </c>
      <c r="G73" s="72">
        <f t="shared" si="14"/>
        <v>240.62</v>
      </c>
      <c r="H73" s="46"/>
      <c r="I73" s="52">
        <v>7</v>
      </c>
      <c r="J73" s="64" t="s">
        <v>41</v>
      </c>
      <c r="K73" s="54"/>
      <c r="L73" s="48" t="str">
        <f t="shared" si="12"/>
        <v>шт</v>
      </c>
      <c r="M73" s="49">
        <f t="shared" si="15"/>
        <v>5.3471111111111114</v>
      </c>
      <c r="N73" s="53"/>
      <c r="O73" s="73">
        <v>45</v>
      </c>
      <c r="P73" s="50">
        <f t="shared" si="13"/>
        <v>0</v>
      </c>
      <c r="Q73" s="46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5"/>
      <c r="B74" s="52">
        <v>8</v>
      </c>
      <c r="C74" s="64" t="s">
        <v>65</v>
      </c>
      <c r="D74" s="59" t="s">
        <v>26</v>
      </c>
      <c r="E74" s="68">
        <v>2.1441428571428571</v>
      </c>
      <c r="F74" s="60">
        <v>70</v>
      </c>
      <c r="G74" s="72">
        <f t="shared" si="14"/>
        <v>150.09</v>
      </c>
      <c r="H74" s="46"/>
      <c r="I74" s="52">
        <v>8</v>
      </c>
      <c r="J74" s="64" t="s">
        <v>65</v>
      </c>
      <c r="K74" s="54"/>
      <c r="L74" s="48" t="str">
        <f t="shared" si="12"/>
        <v>шт</v>
      </c>
      <c r="M74" s="49">
        <f t="shared" si="15"/>
        <v>2.1441428571428571</v>
      </c>
      <c r="N74" s="53"/>
      <c r="O74" s="73">
        <v>70</v>
      </c>
      <c r="P74" s="50">
        <f t="shared" si="13"/>
        <v>0</v>
      </c>
      <c r="Q74" s="46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5"/>
      <c r="B75" s="52">
        <v>9</v>
      </c>
      <c r="C75" s="64" t="s">
        <v>66</v>
      </c>
      <c r="D75" s="59" t="s">
        <v>26</v>
      </c>
      <c r="E75" s="68">
        <v>1445.8389908256879</v>
      </c>
      <c r="F75" s="60">
        <v>654</v>
      </c>
      <c r="G75" s="72">
        <f t="shared" si="14"/>
        <v>945578.7</v>
      </c>
      <c r="H75" s="46"/>
      <c r="I75" s="52">
        <v>9</v>
      </c>
      <c r="J75" s="64" t="s">
        <v>66</v>
      </c>
      <c r="K75" s="54"/>
      <c r="L75" s="48" t="str">
        <f t="shared" si="12"/>
        <v>шт</v>
      </c>
      <c r="M75" s="49">
        <f t="shared" si="15"/>
        <v>1445.8389908256879</v>
      </c>
      <c r="N75" s="53"/>
      <c r="O75" s="73">
        <v>654</v>
      </c>
      <c r="P75" s="50">
        <f t="shared" si="13"/>
        <v>0</v>
      </c>
      <c r="Q75" s="46"/>
      <c r="R75" s="1"/>
      <c r="S75" s="1"/>
      <c r="T75" s="1"/>
      <c r="U75" s="1"/>
      <c r="V75" s="1"/>
      <c r="W75" s="1"/>
      <c r="X75" s="1"/>
      <c r="Y75" s="1"/>
      <c r="Z75" s="1"/>
    </row>
    <row r="76" spans="1:26" s="21" customFormat="1" ht="17.25" customHeight="1" x14ac:dyDescent="0.25">
      <c r="A76" s="23"/>
      <c r="B76" s="109" t="s">
        <v>27</v>
      </c>
      <c r="C76" s="110"/>
      <c r="D76" s="23"/>
      <c r="E76" s="32"/>
      <c r="F76" s="32"/>
      <c r="G76" s="28">
        <f>SUM(G67:G75)</f>
        <v>1752981.0299999998</v>
      </c>
      <c r="H76" s="28"/>
      <c r="I76" s="32"/>
      <c r="J76" s="32"/>
      <c r="K76" s="32"/>
      <c r="L76" s="25"/>
      <c r="M76" s="30"/>
      <c r="N76" s="30"/>
      <c r="O76" s="31"/>
      <c r="P76" s="30"/>
      <c r="Q76" s="30"/>
    </row>
    <row r="77" spans="1:26" s="21" customFormat="1" ht="15.75" customHeight="1" x14ac:dyDescent="0.25">
      <c r="A77" s="108" t="s">
        <v>28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9"/>
    </row>
    <row r="78" spans="1:26" x14ac:dyDescent="0.25">
      <c r="A78" s="5"/>
      <c r="B78" s="52">
        <v>1</v>
      </c>
      <c r="C78" s="64" t="s">
        <v>69</v>
      </c>
      <c r="D78" s="59" t="s">
        <v>26</v>
      </c>
      <c r="E78" s="63">
        <v>330.62709333333333</v>
      </c>
      <c r="F78" s="60">
        <v>375</v>
      </c>
      <c r="G78" s="72">
        <f>E78*F78</f>
        <v>123985.16</v>
      </c>
      <c r="H78" s="1"/>
      <c r="I78" s="52">
        <v>1</v>
      </c>
      <c r="J78" s="64" t="s">
        <v>69</v>
      </c>
      <c r="K78" s="54"/>
      <c r="L78" s="48" t="str">
        <f t="shared" ref="L78:L83" si="16">D78</f>
        <v>шт</v>
      </c>
      <c r="M78" s="49">
        <f>E78</f>
        <v>330.62709333333333</v>
      </c>
      <c r="N78" s="53"/>
      <c r="O78" s="73">
        <v>375</v>
      </c>
      <c r="P78" s="50">
        <f t="shared" ref="P78:P83" si="17">N78*O78</f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5"/>
      <c r="B79" s="52">
        <v>2</v>
      </c>
      <c r="C79" s="64" t="s">
        <v>68</v>
      </c>
      <c r="D79" s="59" t="s">
        <v>26</v>
      </c>
      <c r="E79" s="63">
        <v>42.79664739884393</v>
      </c>
      <c r="F79" s="60">
        <v>346</v>
      </c>
      <c r="G79" s="72">
        <f t="shared" ref="G79:G83" si="18">E79*F79</f>
        <v>14807.64</v>
      </c>
      <c r="H79" s="1"/>
      <c r="I79" s="52">
        <v>2</v>
      </c>
      <c r="J79" s="64" t="s">
        <v>68</v>
      </c>
      <c r="K79" s="54"/>
      <c r="L79" s="48" t="str">
        <f t="shared" si="16"/>
        <v>шт</v>
      </c>
      <c r="M79" s="49">
        <f t="shared" ref="M79:M83" si="19">E79</f>
        <v>42.79664739884393</v>
      </c>
      <c r="N79" s="53"/>
      <c r="O79" s="73">
        <v>346</v>
      </c>
      <c r="P79" s="50">
        <f t="shared" si="17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9.5" customHeight="1" x14ac:dyDescent="0.25">
      <c r="A80" s="5"/>
      <c r="B80" s="52">
        <v>3</v>
      </c>
      <c r="C80" s="64" t="s">
        <v>37</v>
      </c>
      <c r="D80" s="59" t="s">
        <v>26</v>
      </c>
      <c r="E80" s="63">
        <v>224.20338983050848</v>
      </c>
      <c r="F80" s="60">
        <v>354</v>
      </c>
      <c r="G80" s="72">
        <f t="shared" si="18"/>
        <v>79368</v>
      </c>
      <c r="H80" s="1"/>
      <c r="I80" s="52">
        <v>3</v>
      </c>
      <c r="J80" s="64" t="s">
        <v>37</v>
      </c>
      <c r="K80" s="54"/>
      <c r="L80" s="48" t="str">
        <f t="shared" si="16"/>
        <v>шт</v>
      </c>
      <c r="M80" s="49">
        <f t="shared" si="19"/>
        <v>224.20338983050848</v>
      </c>
      <c r="N80" s="53"/>
      <c r="O80" s="73">
        <v>354</v>
      </c>
      <c r="P80" s="50">
        <f t="shared" si="17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5"/>
      <c r="B81" s="52">
        <v>4</v>
      </c>
      <c r="C81" s="64" t="s">
        <v>39</v>
      </c>
      <c r="D81" s="59" t="s">
        <v>26</v>
      </c>
      <c r="E81" s="63">
        <v>255.85228070175438</v>
      </c>
      <c r="F81" s="60">
        <v>57</v>
      </c>
      <c r="G81" s="72">
        <f t="shared" si="18"/>
        <v>14583.58</v>
      </c>
      <c r="H81" s="1"/>
      <c r="I81" s="52">
        <v>4</v>
      </c>
      <c r="J81" s="64" t="s">
        <v>39</v>
      </c>
      <c r="K81" s="54"/>
      <c r="L81" s="48" t="str">
        <f t="shared" si="16"/>
        <v>шт</v>
      </c>
      <c r="M81" s="49">
        <f t="shared" si="19"/>
        <v>255.85228070175438</v>
      </c>
      <c r="N81" s="53"/>
      <c r="O81" s="73">
        <v>57</v>
      </c>
      <c r="P81" s="50">
        <f t="shared" si="17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5"/>
      <c r="B82" s="52">
        <v>5</v>
      </c>
      <c r="C82" s="64" t="s">
        <v>41</v>
      </c>
      <c r="D82" s="59" t="s">
        <v>26</v>
      </c>
      <c r="E82" s="63">
        <v>5.34744635193133</v>
      </c>
      <c r="F82" s="60">
        <v>932</v>
      </c>
      <c r="G82" s="72">
        <f t="shared" si="18"/>
        <v>4983.82</v>
      </c>
      <c r="H82" s="1"/>
      <c r="I82" s="52">
        <v>5</v>
      </c>
      <c r="J82" s="64" t="s">
        <v>41</v>
      </c>
      <c r="K82" s="54"/>
      <c r="L82" s="48" t="str">
        <f t="shared" si="16"/>
        <v>шт</v>
      </c>
      <c r="M82" s="49">
        <f t="shared" si="19"/>
        <v>5.34744635193133</v>
      </c>
      <c r="N82" s="53"/>
      <c r="O82" s="73">
        <v>932</v>
      </c>
      <c r="P82" s="50">
        <f t="shared" si="17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5"/>
      <c r="B83" s="52">
        <v>6</v>
      </c>
      <c r="C83" s="64" t="s">
        <v>42</v>
      </c>
      <c r="D83" s="59" t="s">
        <v>26</v>
      </c>
      <c r="E83" s="63">
        <v>2.1440652818991097</v>
      </c>
      <c r="F83" s="60">
        <v>337</v>
      </c>
      <c r="G83" s="72">
        <f t="shared" si="18"/>
        <v>722.55</v>
      </c>
      <c r="H83" s="1"/>
      <c r="I83" s="52">
        <v>6</v>
      </c>
      <c r="J83" s="64" t="s">
        <v>42</v>
      </c>
      <c r="K83" s="54"/>
      <c r="L83" s="48" t="str">
        <f t="shared" si="16"/>
        <v>шт</v>
      </c>
      <c r="M83" s="49">
        <f t="shared" si="19"/>
        <v>2.1440652818991097</v>
      </c>
      <c r="N83" s="53"/>
      <c r="O83" s="73">
        <v>337</v>
      </c>
      <c r="P83" s="50">
        <f t="shared" si="17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thickBot="1" x14ac:dyDescent="0.3">
      <c r="A84" s="5"/>
      <c r="B84" s="109" t="s">
        <v>29</v>
      </c>
      <c r="C84" s="110"/>
      <c r="D84" s="45"/>
      <c r="E84" s="56"/>
      <c r="F84" s="57"/>
      <c r="G84" s="58">
        <f>SUM(G78:G83)</f>
        <v>238450.74999999997</v>
      </c>
      <c r="H84" s="1"/>
      <c r="I84" s="29"/>
      <c r="J84" s="15"/>
      <c r="K84" s="11"/>
      <c r="L84" s="16"/>
      <c r="M84" s="49"/>
      <c r="N84" s="10"/>
      <c r="O84" s="16"/>
      <c r="P84" s="55">
        <f t="shared" ref="P84" si="20">M84*O84</f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1" customHeight="1" thickBot="1" x14ac:dyDescent="0.3">
      <c r="A85" s="5"/>
      <c r="B85" s="82" t="s">
        <v>6</v>
      </c>
      <c r="C85" s="83"/>
      <c r="D85" s="83"/>
      <c r="E85" s="83"/>
      <c r="F85" s="84"/>
      <c r="G85" s="12">
        <f>G84+G76+G65+G51+G39+G27</f>
        <v>5348430.2899999991</v>
      </c>
      <c r="H85" s="1"/>
      <c r="I85" s="82" t="s">
        <v>6</v>
      </c>
      <c r="J85" s="83"/>
      <c r="K85" s="83"/>
      <c r="L85" s="83"/>
      <c r="M85" s="83"/>
      <c r="N85" s="83"/>
      <c r="O85" s="84"/>
      <c r="P85" s="12">
        <f>SUM(P10:P84)</f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5"/>
      <c r="B86" s="93" t="s">
        <v>15</v>
      </c>
      <c r="C86" s="94"/>
      <c r="D86" s="94"/>
      <c r="E86" s="94"/>
      <c r="F86" s="19">
        <v>0.2</v>
      </c>
      <c r="G86" s="13">
        <f>G85*F86</f>
        <v>1069686.058</v>
      </c>
      <c r="H86" s="1"/>
      <c r="I86" s="93" t="s">
        <v>15</v>
      </c>
      <c r="J86" s="94"/>
      <c r="K86" s="94"/>
      <c r="L86" s="94"/>
      <c r="M86" s="94"/>
      <c r="N86" s="94"/>
      <c r="O86" s="19">
        <v>0.2</v>
      </c>
      <c r="P86" s="13">
        <f>P85*O86</f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thickBot="1" x14ac:dyDescent="0.3">
      <c r="A87" s="5"/>
      <c r="B87" s="85" t="s">
        <v>7</v>
      </c>
      <c r="C87" s="86"/>
      <c r="D87" s="86"/>
      <c r="E87" s="86"/>
      <c r="F87" s="87"/>
      <c r="G87" s="14">
        <f>G85+G86</f>
        <v>6418116.3479999993</v>
      </c>
      <c r="H87" s="1"/>
      <c r="I87" s="85" t="s">
        <v>7</v>
      </c>
      <c r="J87" s="86"/>
      <c r="K87" s="86"/>
      <c r="L87" s="86"/>
      <c r="M87" s="86"/>
      <c r="N87" s="86"/>
      <c r="O87" s="87"/>
      <c r="P87" s="14">
        <f>P85+P86</f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3.75" customHeight="1" x14ac:dyDescent="0.25">
      <c r="B88" s="77"/>
      <c r="C88" s="77"/>
      <c r="D88" s="77"/>
      <c r="E88" s="77"/>
      <c r="F88" s="77"/>
      <c r="G88" s="77"/>
      <c r="H88" s="1"/>
      <c r="I88" s="1"/>
      <c r="J88" s="1"/>
      <c r="K88" s="1"/>
      <c r="L88" s="2"/>
      <c r="M88" s="2"/>
      <c r="N88" s="2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Z89" s="1"/>
    </row>
  </sheetData>
  <mergeCells count="25">
    <mergeCell ref="B76:C76"/>
    <mergeCell ref="I7:P7"/>
    <mergeCell ref="I85:O85"/>
    <mergeCell ref="B84:C84"/>
    <mergeCell ref="B51:C51"/>
    <mergeCell ref="A66:Q66"/>
    <mergeCell ref="B65:C65"/>
    <mergeCell ref="A40:Q40"/>
    <mergeCell ref="A41:Q41"/>
    <mergeCell ref="B88:G88"/>
    <mergeCell ref="B1:P1"/>
    <mergeCell ref="B3:E3"/>
    <mergeCell ref="B85:F85"/>
    <mergeCell ref="B87:F87"/>
    <mergeCell ref="B4:G4"/>
    <mergeCell ref="B7:G7"/>
    <mergeCell ref="I87:O87"/>
    <mergeCell ref="B86:E86"/>
    <mergeCell ref="I86:N86"/>
    <mergeCell ref="A9:N9"/>
    <mergeCell ref="A28:Q28"/>
    <mergeCell ref="A52:Q52"/>
    <mergeCell ref="B27:C27"/>
    <mergeCell ref="B39:C39"/>
    <mergeCell ref="A77:Q77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colBreaks count="1" manualBreakCount="1">
    <brk id="16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2018-11-07T23:26:18Z</cp:lastPrinted>
  <dcterms:created xsi:type="dcterms:W3CDTF">2018-05-22T01:14:50Z</dcterms:created>
  <dcterms:modified xsi:type="dcterms:W3CDTF">2018-11-13T01:14:28Z</dcterms:modified>
</cp:coreProperties>
</file>