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93 ЗП ЭФ Масло трансф\"/>
    </mc:Choice>
  </mc:AlternateContent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0" i="1" l="1"/>
  <c r="P30" i="1" s="1"/>
  <c r="M30" i="1"/>
  <c r="L30" i="1"/>
  <c r="J30" i="1"/>
  <c r="I30" i="1"/>
  <c r="G30" i="1"/>
  <c r="G31" i="1" s="1"/>
  <c r="I29" i="1"/>
  <c r="G10" i="1"/>
  <c r="I17" i="1"/>
  <c r="I16" i="1"/>
  <c r="J23" i="1"/>
  <c r="O26" i="1"/>
  <c r="P26" i="1" s="1"/>
  <c r="M26" i="1"/>
  <c r="L26" i="1"/>
  <c r="J26" i="1"/>
  <c r="I26" i="1"/>
  <c r="G26" i="1"/>
  <c r="I25" i="1"/>
  <c r="I24" i="1"/>
  <c r="J31" i="1"/>
  <c r="I28" i="1"/>
  <c r="P27" i="1"/>
  <c r="J27" i="1"/>
  <c r="O22" i="1"/>
  <c r="P22" i="1" s="1"/>
  <c r="M22" i="1"/>
  <c r="L22" i="1"/>
  <c r="J22" i="1"/>
  <c r="I22" i="1"/>
  <c r="G22" i="1"/>
  <c r="I21" i="1"/>
  <c r="I20" i="1"/>
  <c r="O19" i="1"/>
  <c r="P19" i="1" s="1"/>
  <c r="M19" i="1"/>
  <c r="L19" i="1"/>
  <c r="J19" i="1"/>
  <c r="I19" i="1"/>
  <c r="G19" i="1"/>
  <c r="I18" i="1"/>
  <c r="J15" i="1"/>
  <c r="I13" i="1"/>
  <c r="O14" i="1"/>
  <c r="P14" i="1" s="1"/>
  <c r="M14" i="1"/>
  <c r="L14" i="1"/>
  <c r="J14" i="1"/>
  <c r="I14" i="1"/>
  <c r="G14" i="1"/>
  <c r="I12" i="1"/>
  <c r="J11" i="1"/>
  <c r="I9" i="1"/>
  <c r="I8" i="1"/>
  <c r="G27" i="1" l="1"/>
  <c r="P23" i="1"/>
  <c r="P31" i="1"/>
  <c r="P15" i="1"/>
  <c r="G23" i="1"/>
  <c r="G15" i="1"/>
  <c r="I10" i="1" l="1"/>
  <c r="M10" i="1"/>
  <c r="O10" i="1"/>
  <c r="P10" i="1" s="1"/>
  <c r="L10" i="1"/>
  <c r="J10" i="1"/>
  <c r="G11" i="1"/>
  <c r="G32" i="1" s="1"/>
  <c r="P11" i="1" l="1"/>
  <c r="P32" i="1" s="1"/>
  <c r="P33" i="1" s="1"/>
  <c r="P34" i="1" s="1"/>
  <c r="G33" i="1"/>
  <c r="G34" i="1" s="1"/>
</calcChain>
</file>

<file path=xl/sharedStrings.xml><?xml version="1.0" encoding="utf-8"?>
<sst xmlns="http://schemas.openxmlformats.org/spreadsheetml/2006/main" count="55" uniqueCount="38">
  <si>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</si>
  <si>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</si>
  <si>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</si>
  <si>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</si>
  <si>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</si>
  <si>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</si>
  <si>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</si>
  <si>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</si>
  <si>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</si>
  <si>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</si>
  <si>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</si>
  <si>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</si>
  <si>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</si>
  <si>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</si>
  <si>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</si>
  <si>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</si>
  <si>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</si>
  <si>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 филиал АО «ДРСК» «Амурские электрические сети»</t>
  </si>
  <si>
    <t>Отгрузочные реквизиты: Станция Благовещенск Заб. Ж.Д. код станции- 954704, код предприятия – 9533, ОКПО – 97987579</t>
  </si>
  <si>
    <t xml:space="preserve">Итого по филиалу Амурские электрические сети  </t>
  </si>
  <si>
    <t>2. филиал АО «ДРСК» «Приморские электрические сети»</t>
  </si>
  <si>
    <t>Отгрузочные реквизиты: Станция получения: Уссурийск  ДВ.ЖД,  код станции- 988306, Код предприятия- 2452, ОКПО- 97053894</t>
  </si>
  <si>
    <t>Итого по филиалу Приморские электрические сети</t>
  </si>
  <si>
    <t>3. филиал АО «ДРСК» «Хабаровские электрические сети»</t>
  </si>
  <si>
    <t xml:space="preserve">Итого по филиалу Хабаровские электрические сети   </t>
  </si>
  <si>
    <t>4. филиал АО «ДРСК» «Южно-Якутские электрические сети»</t>
  </si>
  <si>
    <t xml:space="preserve">Отгрузочные реквизиты: Станция получения: Алдан НВСТР через Нерюнгри- Грузовая ДВЖД ООО «Ассоциация строителей АЯМ» для филиала АО «ДРСК» «Южно-Якутские электрические сети»,
код станции- 914001, код получателя- 1091, ОКПО- 23309160 </t>
  </si>
  <si>
    <t>Приложение № 1 к Документации о закупке – Структура НМЦ</t>
  </si>
  <si>
    <t>Масло трансформаторное (бочка), ГК-ТУ-38101.1025-85</t>
  </si>
  <si>
    <t>кг</t>
  </si>
  <si>
    <t>3.1 СП «Северные электрические сети» г. Комсомольск-на-Амуре</t>
  </si>
  <si>
    <t>Отгрузочные реквизиты: Станция получения: Комсомольск-на-Амуре ДВЖД,  код станции- 960103, код предприятия – 9531, ОКПО – 98097847</t>
  </si>
  <si>
    <t>3.2 СП «Центральные электрические сети» г. Хабаровск</t>
  </si>
  <si>
    <t xml:space="preserve">Отгрузочные реквизиты: Станция получения: Хабаровск-2 ДВЖД, код станции- 970001, код предприятия- 9531, ОКПО- 98097847 </t>
  </si>
  <si>
    <t>Отгрузочные реквизиты: станция получения- Биробиджан-1 ДВЖД, код станции- 962804,код предприятия- 9532, КПП- 790102001</t>
  </si>
  <si>
    <t>5. филиал АО «ДРСК» «Электрические сети ЕАО»</t>
  </si>
  <si>
    <t xml:space="preserve">Итого по филиалу Южно- Якутские электрические сети   </t>
  </si>
  <si>
    <t>Итого по филиалу Электрические сети ЕАО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</si>
</sst>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52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rgb="FF002060"/>
      </right>
      <top style="thin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10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2" fillId="0" borderId="41" xfId="0" applyNumberFormat="1" applyFont="1" applyBorder="1" applyAlignment="1">
      <alignment horizontal="center" vertical="center" wrapText="1"/>
    </xf>
    <xf numFmtId="4" fontId="12" fillId="6" borderId="42" xfId="0" applyNumberFormat="1" applyFont="1" applyFill="1" applyBorder="1" applyAlignment="1">
      <alignment horizontal="center" vertical="center" wrapText="1"/>
    </xf>
    <xf numFmtId="1" fontId="11" fillId="6" borderId="42" xfId="0" applyNumberFormat="1" applyFont="1" applyFill="1" applyBorder="1" applyAlignment="1">
      <alignment horizontal="center" vertical="center"/>
    </xf>
    <xf numFmtId="0" fontId="12" fillId="0" borderId="46" xfId="0" applyNumberFormat="1" applyFont="1" applyBorder="1" applyAlignment="1">
      <alignment horizontal="center" vertical="center" wrapText="1"/>
    </xf>
    <xf numFmtId="0" fontId="12" fillId="0" borderId="26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164" fontId="12" fillId="0" borderId="41" xfId="0" applyNumberFormat="1" applyFont="1" applyBorder="1" applyAlignment="1">
      <alignment horizontal="center" vertical="center"/>
    </xf>
    <xf numFmtId="0" fontId="12" fillId="0" borderId="42" xfId="0" applyNumberFormat="1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164" fontId="12" fillId="0" borderId="46" xfId="0" applyNumberFormat="1" applyFont="1" applyBorder="1" applyAlignment="1">
      <alignment horizontal="center" vertical="center"/>
    </xf>
    <xf numFmtId="0" fontId="12" fillId="0" borderId="48" xfId="0" applyNumberFormat="1" applyFont="1" applyBorder="1" applyAlignment="1">
      <alignment horizontal="center" vertical="center" wrapText="1"/>
    </xf>
    <xf numFmtId="4" fontId="12" fillId="0" borderId="48" xfId="0" applyNumberFormat="1" applyFont="1" applyBorder="1" applyAlignment="1">
      <alignment horizontal="center" vertical="center" wrapText="1"/>
    </xf>
    <xf numFmtId="164" fontId="12" fillId="0" borderId="47" xfId="0" applyNumberFormat="1" applyFont="1" applyBorder="1" applyAlignment="1">
      <alignment horizontal="center" vertical="center"/>
    </xf>
    <xf numFmtId="0" fontId="11" fillId="6" borderId="4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4" fontId="7" fillId="5" borderId="28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49" fontId="4" fillId="5" borderId="13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4" fillId="5" borderId="7" xfId="0" applyNumberFormat="1" applyFont="1" applyFill="1" applyBorder="1" applyAlignment="1">
      <alignment horizontal="center" vertical="center" wrapText="1"/>
    </xf>
    <xf numFmtId="4" fontId="4" fillId="5" borderId="7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4" fillId="5" borderId="7" xfId="0" applyNumberFormat="1" applyFont="1" applyFill="1" applyBorder="1" applyAlignment="1">
      <alignment horizontal="center" vertical="center" wrapText="1"/>
    </xf>
    <xf numFmtId="4" fontId="4" fillId="5" borderId="8" xfId="0" applyNumberFormat="1" applyFont="1" applyFill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 vertical="center"/>
    </xf>
    <xf numFmtId="4" fontId="7" fillId="6" borderId="39" xfId="0" applyNumberFormat="1" applyFont="1" applyFill="1" applyBorder="1" applyAlignment="1" applyProtection="1">
      <alignment horizontal="center" vertical="center" wrapText="1"/>
      <protection locked="0"/>
    </xf>
    <xf numFmtId="4" fontId="8" fillId="6" borderId="40" xfId="0" applyNumberFormat="1" applyFont="1" applyFill="1" applyBorder="1" applyAlignment="1" applyProtection="1">
      <alignment horizontal="center" vertical="center" wrapText="1"/>
    </xf>
    <xf numFmtId="49" fontId="1" fillId="5" borderId="13" xfId="0" applyNumberFormat="1" applyFont="1" applyFill="1" applyBorder="1" applyAlignment="1">
      <alignment horizontal="center" vertical="center" wrapText="1"/>
    </xf>
    <xf numFmtId="4" fontId="1" fillId="5" borderId="7" xfId="0" applyNumberFormat="1" applyFont="1" applyFill="1" applyBorder="1" applyAlignment="1">
      <alignment horizontal="center" vertical="center" wrapText="1"/>
    </xf>
    <xf numFmtId="4" fontId="1" fillId="5" borderId="8" xfId="0" applyNumberFormat="1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4" fontId="7" fillId="5" borderId="40" xfId="0" applyNumberFormat="1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7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/>
    </xf>
    <xf numFmtId="4" fontId="7" fillId="5" borderId="8" xfId="0" applyNumberFormat="1" applyFont="1" applyFill="1" applyBorder="1" applyAlignment="1" applyProtection="1">
      <alignment horizontal="center" vertical="center" wrapText="1"/>
    </xf>
    <xf numFmtId="0" fontId="4" fillId="5" borderId="27" xfId="0" applyFont="1" applyFill="1" applyBorder="1" applyAlignment="1">
      <alignment horizontal="center" vertical="center"/>
    </xf>
    <xf numFmtId="49" fontId="4" fillId="5" borderId="12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4" fillId="5" borderId="5" xfId="0" applyNumberFormat="1" applyFont="1" applyFill="1" applyBorder="1" applyAlignment="1">
      <alignment horizontal="center" vertical="center" wrapText="1"/>
    </xf>
    <xf numFmtId="4" fontId="4" fillId="5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165" fontId="4" fillId="5" borderId="5" xfId="0" applyNumberFormat="1" applyFont="1" applyFill="1" applyBorder="1" applyAlignment="1">
      <alignment horizontal="center" vertical="center" wrapText="1"/>
    </xf>
    <xf numFmtId="4" fontId="4" fillId="5" borderId="28" xfId="0" applyNumberFormat="1" applyFont="1" applyFill="1" applyBorder="1" applyAlignment="1">
      <alignment horizontal="center" vertical="center" wrapText="1"/>
    </xf>
    <xf numFmtId="165" fontId="1" fillId="5" borderId="7" xfId="0" applyNumberFormat="1" applyFont="1" applyFill="1" applyBorder="1" applyAlignment="1">
      <alignment horizontal="center" vertical="center" wrapText="1"/>
    </xf>
    <xf numFmtId="4" fontId="1" fillId="4" borderId="24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4" fontId="1" fillId="4" borderId="22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center" wrapText="1"/>
    </xf>
    <xf numFmtId="4" fontId="7" fillId="4" borderId="21" xfId="0" applyNumberFormat="1" applyFont="1" applyFill="1" applyBorder="1" applyAlignment="1" applyProtection="1">
      <alignment horizontal="right" vertical="center" wrapText="1"/>
    </xf>
    <xf numFmtId="4" fontId="7" fillId="4" borderId="14" xfId="0" applyNumberFormat="1" applyFont="1" applyFill="1" applyBorder="1" applyAlignment="1" applyProtection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center" wrapText="1"/>
    </xf>
    <xf numFmtId="4" fontId="7" fillId="4" borderId="18" xfId="0" applyNumberFormat="1" applyFont="1" applyFill="1" applyBorder="1" applyAlignment="1" applyProtection="1">
      <alignment horizontal="right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5" borderId="36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1" fillId="0" borderId="26" xfId="0" applyNumberFormat="1" applyFont="1" applyBorder="1" applyAlignment="1">
      <alignment horizontal="center" vertical="center" wrapText="1"/>
    </xf>
    <xf numFmtId="49" fontId="1" fillId="5" borderId="36" xfId="0" applyNumberFormat="1" applyFont="1" applyFill="1" applyBorder="1" applyAlignment="1">
      <alignment horizontal="center" vertical="center" wrapText="1"/>
    </xf>
    <xf numFmtId="49" fontId="1" fillId="5" borderId="23" xfId="0" applyNumberFormat="1" applyFont="1" applyFill="1" applyBorder="1" applyAlignment="1">
      <alignment horizontal="center" vertical="center" wrapText="1"/>
    </xf>
    <xf numFmtId="49" fontId="1" fillId="5" borderId="37" xfId="0" applyNumberFormat="1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5" borderId="49" xfId="0" applyFont="1" applyFill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tabSelected="1" topLeftCell="A25" zoomScaleNormal="100" workbookViewId="0">
      <selection activeCell="H40" sqref="H4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12.75" customHeight="1" x14ac:dyDescent="0.25">
      <c r="B1" s="105" t="s">
        <v>27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88" t="s">
        <v>11</v>
      </c>
      <c r="C3" s="89"/>
      <c r="D3" s="89"/>
      <c r="E3" s="76"/>
      <c r="F3" s="11">
        <v>9172233.4700000007</v>
      </c>
      <c r="G3" s="10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75" t="s">
        <v>12</v>
      </c>
      <c r="C6" s="76"/>
      <c r="D6" s="77"/>
      <c r="E6" s="77"/>
      <c r="F6" s="78"/>
      <c r="G6" s="79"/>
      <c r="H6" s="3"/>
      <c r="I6" s="88" t="s">
        <v>3</v>
      </c>
      <c r="J6" s="89"/>
      <c r="K6" s="89"/>
      <c r="L6" s="89"/>
      <c r="M6" s="89"/>
      <c r="N6" s="89"/>
      <c r="O6" s="89"/>
      <c r="P6" s="90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14" t="s">
        <v>4</v>
      </c>
      <c r="C7" s="15" t="s">
        <v>0</v>
      </c>
      <c r="D7" s="15" t="s">
        <v>8</v>
      </c>
      <c r="E7" s="16" t="s">
        <v>9</v>
      </c>
      <c r="F7" s="16" t="s">
        <v>5</v>
      </c>
      <c r="G7" s="17" t="s">
        <v>10</v>
      </c>
      <c r="H7" s="1"/>
      <c r="I7" s="5" t="s">
        <v>4</v>
      </c>
      <c r="J7" s="6" t="s">
        <v>1</v>
      </c>
      <c r="K7" s="7" t="s">
        <v>13</v>
      </c>
      <c r="L7" s="6" t="s">
        <v>8</v>
      </c>
      <c r="M7" s="7" t="s">
        <v>9</v>
      </c>
      <c r="N7" s="7" t="s">
        <v>14</v>
      </c>
      <c r="O7" s="7" t="s">
        <v>5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12" customFormat="1" x14ac:dyDescent="0.25">
      <c r="B8" s="82" t="s">
        <v>17</v>
      </c>
      <c r="C8" s="83"/>
      <c r="D8" s="83"/>
      <c r="E8" s="83"/>
      <c r="F8" s="83"/>
      <c r="G8" s="84"/>
      <c r="H8" s="32"/>
      <c r="I8" s="85" t="str">
        <f>B8</f>
        <v>1. филиал АО «ДРСК» «Амурские электрические сети»</v>
      </c>
      <c r="J8" s="86"/>
      <c r="K8" s="86"/>
      <c r="L8" s="86"/>
      <c r="M8" s="86"/>
      <c r="N8" s="86"/>
      <c r="O8" s="86"/>
      <c r="P8" s="87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26" s="12" customFormat="1" ht="30" customHeight="1" x14ac:dyDescent="0.25">
      <c r="B9" s="82" t="s">
        <v>18</v>
      </c>
      <c r="C9" s="83"/>
      <c r="D9" s="83"/>
      <c r="E9" s="83"/>
      <c r="F9" s="83"/>
      <c r="G9" s="84"/>
      <c r="H9" s="32"/>
      <c r="I9" s="85" t="str">
        <f>B9</f>
        <v>Отгрузочные реквизиты: Станция Благовещенск Заб. Ж.Д. код станции- 954704, код предприятия – 9533, ОКПО – 97987579</v>
      </c>
      <c r="J9" s="86"/>
      <c r="K9" s="86"/>
      <c r="L9" s="86"/>
      <c r="M9" s="86"/>
      <c r="N9" s="86"/>
      <c r="O9" s="86"/>
      <c r="P9" s="87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spans="1:26" ht="38.25" x14ac:dyDescent="0.25">
      <c r="A10" s="4"/>
      <c r="B10" s="33">
        <v>1</v>
      </c>
      <c r="C10" s="18" t="s">
        <v>28</v>
      </c>
      <c r="D10" s="22" t="s">
        <v>29</v>
      </c>
      <c r="E10" s="23">
        <v>65.272000000000006</v>
      </c>
      <c r="F10" s="24">
        <v>48475</v>
      </c>
      <c r="G10" s="34">
        <f>E10*F10</f>
        <v>3164060.2</v>
      </c>
      <c r="H10" s="35"/>
      <c r="I10" s="36">
        <f>B10</f>
        <v>1</v>
      </c>
      <c r="J10" s="37" t="str">
        <f>C10</f>
        <v>Масло трансформаторное (бочка), ГК-ТУ-38101.1025-85</v>
      </c>
      <c r="K10" s="38"/>
      <c r="L10" s="39" t="str">
        <f>D10</f>
        <v>кг</v>
      </c>
      <c r="M10" s="40">
        <f>E10</f>
        <v>65.272000000000006</v>
      </c>
      <c r="N10" s="41"/>
      <c r="O10" s="42">
        <f>F10</f>
        <v>48475</v>
      </c>
      <c r="P10" s="43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5.5" x14ac:dyDescent="0.25">
      <c r="A11" s="4"/>
      <c r="B11" s="44"/>
      <c r="C11" s="31" t="s">
        <v>19</v>
      </c>
      <c r="D11" s="45"/>
      <c r="E11" s="19"/>
      <c r="F11" s="20"/>
      <c r="G11" s="46">
        <f>SUM(G10:G10)</f>
        <v>3164060.2</v>
      </c>
      <c r="H11" s="35"/>
      <c r="I11" s="36"/>
      <c r="J11" s="47" t="str">
        <f t="shared" ref="J11:J14" si="0">C11</f>
        <v xml:space="preserve">Итого по филиалу Амурские электрические сети  </v>
      </c>
      <c r="K11" s="38"/>
      <c r="L11" s="39"/>
      <c r="M11" s="48"/>
      <c r="N11" s="41"/>
      <c r="O11" s="42"/>
      <c r="P11" s="49">
        <f>SUM(P10:P10)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5">
      <c r="A12" s="4"/>
      <c r="B12" s="106" t="s">
        <v>20</v>
      </c>
      <c r="C12" s="106"/>
      <c r="D12" s="106"/>
      <c r="E12" s="106"/>
      <c r="F12" s="106"/>
      <c r="G12" s="106"/>
      <c r="H12" s="35"/>
      <c r="I12" s="107" t="str">
        <f>B12</f>
        <v>2. филиал АО «ДРСК» «Приморские электрические сети»</v>
      </c>
      <c r="J12" s="108"/>
      <c r="K12" s="108"/>
      <c r="L12" s="108"/>
      <c r="M12" s="108"/>
      <c r="N12" s="108"/>
      <c r="O12" s="108"/>
      <c r="P12" s="109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 x14ac:dyDescent="0.25">
      <c r="A13" s="4"/>
      <c r="B13" s="110" t="s">
        <v>21</v>
      </c>
      <c r="C13" s="111"/>
      <c r="D13" s="111"/>
      <c r="E13" s="111"/>
      <c r="F13" s="111"/>
      <c r="G13" s="112"/>
      <c r="H13" s="35"/>
      <c r="I13" s="97" t="str">
        <f>B13</f>
        <v>Отгрузочные реквизиты: Станция получения: Уссурийск  ДВ.ЖД,  код станции- 988306, Код предприятия- 2452, ОКПО- 97053894</v>
      </c>
      <c r="J13" s="98"/>
      <c r="K13" s="98"/>
      <c r="L13" s="98"/>
      <c r="M13" s="98"/>
      <c r="N13" s="98"/>
      <c r="O13" s="98"/>
      <c r="P13" s="99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8.25" x14ac:dyDescent="0.25">
      <c r="A14" s="4"/>
      <c r="B14" s="33">
        <v>1</v>
      </c>
      <c r="C14" s="18" t="s">
        <v>28</v>
      </c>
      <c r="D14" s="22" t="s">
        <v>29</v>
      </c>
      <c r="E14" s="23">
        <v>65.27</v>
      </c>
      <c r="F14" s="24">
        <v>53900</v>
      </c>
      <c r="G14" s="34">
        <f t="shared" ref="G14" si="1">E14*F14</f>
        <v>3518053</v>
      </c>
      <c r="H14" s="35"/>
      <c r="I14" s="36">
        <f t="shared" ref="I14" si="2">B14</f>
        <v>1</v>
      </c>
      <c r="J14" s="37" t="str">
        <f t="shared" si="0"/>
        <v>Масло трансформаторное (бочка), ГК-ТУ-38101.1025-85</v>
      </c>
      <c r="K14" s="38"/>
      <c r="L14" s="39" t="str">
        <f t="shared" ref="L14" si="3">D14</f>
        <v>кг</v>
      </c>
      <c r="M14" s="40">
        <f t="shared" ref="M14" si="4">E14</f>
        <v>65.27</v>
      </c>
      <c r="N14" s="41"/>
      <c r="O14" s="42">
        <f t="shared" ref="O14" si="5">F14</f>
        <v>53900</v>
      </c>
      <c r="P14" s="43">
        <f t="shared" ref="P14" si="6">N14*O14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8.25" x14ac:dyDescent="0.25">
      <c r="A15" s="4"/>
      <c r="B15" s="44"/>
      <c r="C15" s="31" t="s">
        <v>22</v>
      </c>
      <c r="D15" s="45"/>
      <c r="E15" s="19"/>
      <c r="F15" s="20"/>
      <c r="G15" s="46">
        <f>SUM(G14:G14)</f>
        <v>3518053</v>
      </c>
      <c r="H15" s="35"/>
      <c r="I15" s="36"/>
      <c r="J15" s="47" t="str">
        <f t="shared" ref="J15" si="7">C15</f>
        <v>Итого по филиалу Приморские электрические сети</v>
      </c>
      <c r="K15" s="38"/>
      <c r="L15" s="39"/>
      <c r="M15" s="48"/>
      <c r="N15" s="41"/>
      <c r="O15" s="42"/>
      <c r="P15" s="49">
        <f>SUM(P14:P14)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4"/>
      <c r="B16" s="106" t="s">
        <v>23</v>
      </c>
      <c r="C16" s="106"/>
      <c r="D16" s="106"/>
      <c r="E16" s="106"/>
      <c r="F16" s="106"/>
      <c r="G16" s="106"/>
      <c r="H16" s="35"/>
      <c r="I16" s="101" t="str">
        <f>B16</f>
        <v>3. филиал АО «ДРСК» «Хабаровские электрические сети»</v>
      </c>
      <c r="J16" s="113"/>
      <c r="K16" s="113"/>
      <c r="L16" s="113"/>
      <c r="M16" s="113"/>
      <c r="N16" s="113"/>
      <c r="O16" s="113"/>
      <c r="P16" s="114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4"/>
      <c r="B17" s="110" t="s">
        <v>30</v>
      </c>
      <c r="C17" s="111"/>
      <c r="D17" s="111"/>
      <c r="E17" s="111"/>
      <c r="F17" s="111"/>
      <c r="G17" s="112"/>
      <c r="H17" s="35"/>
      <c r="I17" s="101" t="str">
        <f>B17</f>
        <v>3.1 СП «Северные электрические сети» г. Комсомольск-на-Амуре</v>
      </c>
      <c r="J17" s="113"/>
      <c r="K17" s="113"/>
      <c r="L17" s="113"/>
      <c r="M17" s="113"/>
      <c r="N17" s="113"/>
      <c r="O17" s="113"/>
      <c r="P17" s="114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4.5" customHeight="1" x14ac:dyDescent="0.25">
      <c r="A18" s="4"/>
      <c r="B18" s="94" t="s">
        <v>31</v>
      </c>
      <c r="C18" s="95"/>
      <c r="D18" s="95"/>
      <c r="E18" s="95"/>
      <c r="F18" s="95"/>
      <c r="G18" s="96"/>
      <c r="H18" s="35"/>
      <c r="I18" s="97" t="str">
        <f t="shared" ref="I18:I21" si="8">B18</f>
        <v>Отгрузочные реквизиты: Станция получения: Комсомольск-на-Амуре ДВЖД,  код станции- 960103, код предприятия – 9531, ОКПО – 98097847</v>
      </c>
      <c r="J18" s="98"/>
      <c r="K18" s="98"/>
      <c r="L18" s="98"/>
      <c r="M18" s="98"/>
      <c r="N18" s="98"/>
      <c r="O18" s="98"/>
      <c r="P18" s="99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8.25" x14ac:dyDescent="0.25">
      <c r="A19" s="4"/>
      <c r="B19" s="50">
        <v>1</v>
      </c>
      <c r="C19" s="21" t="s">
        <v>28</v>
      </c>
      <c r="D19" s="25" t="s">
        <v>29</v>
      </c>
      <c r="E19" s="26">
        <v>65.27</v>
      </c>
      <c r="F19" s="27">
        <v>9800</v>
      </c>
      <c r="G19" s="51">
        <f t="shared" ref="G19" si="9">E19*F19</f>
        <v>639646</v>
      </c>
      <c r="H19" s="35"/>
      <c r="I19" s="36">
        <f t="shared" si="8"/>
        <v>1</v>
      </c>
      <c r="J19" s="37" t="str">
        <f t="shared" ref="J19" si="10">C19</f>
        <v>Масло трансформаторное (бочка), ГК-ТУ-38101.1025-85</v>
      </c>
      <c r="K19" s="38"/>
      <c r="L19" s="39" t="str">
        <f t="shared" ref="L19" si="11">D19</f>
        <v>кг</v>
      </c>
      <c r="M19" s="40">
        <f t="shared" ref="M19" si="12">E19</f>
        <v>65.27</v>
      </c>
      <c r="N19" s="41"/>
      <c r="O19" s="42">
        <f t="shared" ref="O19" si="13">F19</f>
        <v>9800</v>
      </c>
      <c r="P19" s="43">
        <f t="shared" ref="P19" si="14">N19*O19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7.25" customHeight="1" x14ac:dyDescent="0.25">
      <c r="A20" s="4"/>
      <c r="B20" s="100" t="s">
        <v>32</v>
      </c>
      <c r="C20" s="100"/>
      <c r="D20" s="100"/>
      <c r="E20" s="100"/>
      <c r="F20" s="100"/>
      <c r="G20" s="100"/>
      <c r="H20" s="35"/>
      <c r="I20" s="101" t="str">
        <f t="shared" si="8"/>
        <v>3.2 СП «Центральные электрические сети» г. Хабаровск</v>
      </c>
      <c r="J20" s="102"/>
      <c r="K20" s="102"/>
      <c r="L20" s="102"/>
      <c r="M20" s="102"/>
      <c r="N20" s="102"/>
      <c r="O20" s="102"/>
      <c r="P20" s="103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7" customHeight="1" x14ac:dyDescent="0.25">
      <c r="A21" s="4"/>
      <c r="B21" s="104" t="s">
        <v>33</v>
      </c>
      <c r="C21" s="104"/>
      <c r="D21" s="104"/>
      <c r="E21" s="104"/>
      <c r="F21" s="104"/>
      <c r="G21" s="104"/>
      <c r="H21" s="35"/>
      <c r="I21" s="97" t="str">
        <f t="shared" si="8"/>
        <v xml:space="preserve">Отгрузочные реквизиты: Станция получения: Хабаровск-2 ДВЖД, код станции- 970001, код предприятия- 9531, ОКПО- 98097847 </v>
      </c>
      <c r="J21" s="98"/>
      <c r="K21" s="98"/>
      <c r="L21" s="98"/>
      <c r="M21" s="98"/>
      <c r="N21" s="98"/>
      <c r="O21" s="98"/>
      <c r="P21" s="99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8.25" x14ac:dyDescent="0.25">
      <c r="A22" s="4"/>
      <c r="B22" s="33">
        <v>2</v>
      </c>
      <c r="C22" s="18" t="s">
        <v>28</v>
      </c>
      <c r="D22" s="28" t="s">
        <v>29</v>
      </c>
      <c r="E22" s="29">
        <v>65.274000000000001</v>
      </c>
      <c r="F22" s="30">
        <v>15050</v>
      </c>
      <c r="G22" s="34">
        <f t="shared" ref="G22" si="15">E22*F22</f>
        <v>982373.70000000007</v>
      </c>
      <c r="H22" s="35"/>
      <c r="I22" s="36">
        <f t="shared" ref="I22" si="16">B22</f>
        <v>2</v>
      </c>
      <c r="J22" s="37" t="str">
        <f t="shared" ref="J22" si="17">C22</f>
        <v>Масло трансформаторное (бочка), ГК-ТУ-38101.1025-85</v>
      </c>
      <c r="K22" s="38"/>
      <c r="L22" s="39" t="str">
        <f t="shared" ref="L22" si="18">D22</f>
        <v>кг</v>
      </c>
      <c r="M22" s="40">
        <f t="shared" ref="M22" si="19">E22</f>
        <v>65.274000000000001</v>
      </c>
      <c r="N22" s="41"/>
      <c r="O22" s="42">
        <f t="shared" ref="O22" si="20">F22</f>
        <v>15050</v>
      </c>
      <c r="P22" s="43">
        <f t="shared" ref="P22" si="21">N22*O22</f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8.25" x14ac:dyDescent="0.25">
      <c r="A23" s="4"/>
      <c r="B23" s="44"/>
      <c r="C23" s="31" t="s">
        <v>24</v>
      </c>
      <c r="D23" s="45"/>
      <c r="E23" s="19"/>
      <c r="F23" s="20"/>
      <c r="G23" s="46">
        <f>SUM(G18:G22)</f>
        <v>1622019.7000000002</v>
      </c>
      <c r="H23" s="35"/>
      <c r="I23" s="52"/>
      <c r="J23" s="47" t="str">
        <f t="shared" ref="J23:J27" si="22">C23</f>
        <v xml:space="preserve">Итого по филиалу Хабаровские электрические сети   </v>
      </c>
      <c r="K23" s="53"/>
      <c r="L23" s="54"/>
      <c r="M23" s="48"/>
      <c r="N23" s="55"/>
      <c r="O23" s="42"/>
      <c r="P23" s="49">
        <f>SUM(P18:P22)</f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1.75" customHeight="1" x14ac:dyDescent="0.25">
      <c r="A24" s="4"/>
      <c r="B24" s="100" t="s">
        <v>25</v>
      </c>
      <c r="C24" s="100"/>
      <c r="D24" s="100"/>
      <c r="E24" s="100"/>
      <c r="F24" s="100"/>
      <c r="G24" s="100"/>
      <c r="H24" s="35"/>
      <c r="I24" s="101" t="str">
        <f t="shared" ref="I24:I26" si="23">B24</f>
        <v>4. филиал АО «ДРСК» «Южно-Якутские электрические сети»</v>
      </c>
      <c r="J24" s="102"/>
      <c r="K24" s="102"/>
      <c r="L24" s="102"/>
      <c r="M24" s="102"/>
      <c r="N24" s="102"/>
      <c r="O24" s="102"/>
      <c r="P24" s="103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45" customHeight="1" x14ac:dyDescent="0.25">
      <c r="A25" s="4"/>
      <c r="B25" s="104" t="s">
        <v>26</v>
      </c>
      <c r="C25" s="100"/>
      <c r="D25" s="100"/>
      <c r="E25" s="100"/>
      <c r="F25" s="100"/>
      <c r="G25" s="100"/>
      <c r="H25" s="35"/>
      <c r="I25" s="85" t="str">
        <f t="shared" si="23"/>
        <v xml:space="preserve">Отгрузочные реквизиты: Станция получения: Алдан НВСТР через Нерюнгри- Грузовая ДВЖД ООО «Ассоциация строителей АЯМ» для филиала АО «ДРСК» «Южно-Якутские электрические сети»,
код станции- 914001, код получателя- 1091, ОКПО- 23309160 </v>
      </c>
      <c r="J25" s="86"/>
      <c r="K25" s="86"/>
      <c r="L25" s="86"/>
      <c r="M25" s="86"/>
      <c r="N25" s="86"/>
      <c r="O25" s="86"/>
      <c r="P25" s="87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8.25" x14ac:dyDescent="0.25">
      <c r="A26" s="4"/>
      <c r="B26" s="33">
        <v>1</v>
      </c>
      <c r="C26" s="18" t="s">
        <v>28</v>
      </c>
      <c r="D26" s="28" t="s">
        <v>29</v>
      </c>
      <c r="E26" s="29">
        <v>65.270008000000004</v>
      </c>
      <c r="F26" s="30">
        <v>3850</v>
      </c>
      <c r="G26" s="34">
        <f t="shared" ref="G26" si="24">E26*F26</f>
        <v>251289.53080000001</v>
      </c>
      <c r="H26" s="35"/>
      <c r="I26" s="36">
        <f t="shared" si="23"/>
        <v>1</v>
      </c>
      <c r="J26" s="37" t="str">
        <f t="shared" ref="J26" si="25">C26</f>
        <v>Масло трансформаторное (бочка), ГК-ТУ-38101.1025-85</v>
      </c>
      <c r="K26" s="38"/>
      <c r="L26" s="39" t="str">
        <f t="shared" ref="L26" si="26">D26</f>
        <v>кг</v>
      </c>
      <c r="M26" s="40">
        <f t="shared" ref="M26" si="27">E26</f>
        <v>65.270008000000004</v>
      </c>
      <c r="N26" s="41"/>
      <c r="O26" s="42">
        <f t="shared" ref="O26" si="28">F26</f>
        <v>3850</v>
      </c>
      <c r="P26" s="43">
        <f t="shared" ref="P26" si="29">N26*O26</f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8.25" x14ac:dyDescent="0.25">
      <c r="A27" s="4"/>
      <c r="B27" s="44"/>
      <c r="C27" s="31" t="s">
        <v>36</v>
      </c>
      <c r="D27" s="45"/>
      <c r="E27" s="19"/>
      <c r="F27" s="20"/>
      <c r="G27" s="46">
        <f>SUM(G26)</f>
        <v>251289.53080000001</v>
      </c>
      <c r="H27" s="35"/>
      <c r="I27" s="36"/>
      <c r="J27" s="47" t="str">
        <f t="shared" si="22"/>
        <v xml:space="preserve">Итого по филиалу Южно- Якутские электрические сети   </v>
      </c>
      <c r="K27" s="38"/>
      <c r="L27" s="39"/>
      <c r="M27" s="40"/>
      <c r="N27" s="41"/>
      <c r="O27" s="42"/>
      <c r="P27" s="49">
        <f t="shared" ref="P27" si="30">N27*O27</f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4"/>
      <c r="B28" s="120" t="s">
        <v>35</v>
      </c>
      <c r="C28" s="118"/>
      <c r="D28" s="118"/>
      <c r="E28" s="118"/>
      <c r="F28" s="118"/>
      <c r="G28" s="119"/>
      <c r="H28" s="35"/>
      <c r="I28" s="121" t="str">
        <f t="shared" ref="I28" si="31">B28</f>
        <v>5. филиал АО «ДРСК» «Электрические сети ЕАО»</v>
      </c>
      <c r="J28" s="122"/>
      <c r="K28" s="122"/>
      <c r="L28" s="122"/>
      <c r="M28" s="122"/>
      <c r="N28" s="122"/>
      <c r="O28" s="122"/>
      <c r="P28" s="123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6.75" customHeight="1" x14ac:dyDescent="0.25">
      <c r="A29" s="4"/>
      <c r="B29" s="94" t="s">
        <v>34</v>
      </c>
      <c r="C29" s="115"/>
      <c r="D29" s="115"/>
      <c r="E29" s="115"/>
      <c r="F29" s="115"/>
      <c r="G29" s="116"/>
      <c r="H29" s="35"/>
      <c r="I29" s="117" t="str">
        <f t="shared" ref="I29:I30" si="32">B29</f>
        <v>Отгрузочные реквизиты: станция получения- Биробиджан-1 ДВЖД, код станции- 962804,код предприятия- 9532, КПП- 790102001</v>
      </c>
      <c r="J29" s="118"/>
      <c r="K29" s="118"/>
      <c r="L29" s="118"/>
      <c r="M29" s="118"/>
      <c r="N29" s="118"/>
      <c r="O29" s="118"/>
      <c r="P29" s="119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8.25" x14ac:dyDescent="0.25">
      <c r="A30" s="4"/>
      <c r="B30" s="56">
        <v>1</v>
      </c>
      <c r="C30" s="18" t="s">
        <v>28</v>
      </c>
      <c r="D30" s="22" t="s">
        <v>29</v>
      </c>
      <c r="E30" s="23">
        <v>65.271009000000006</v>
      </c>
      <c r="F30" s="24">
        <v>9450</v>
      </c>
      <c r="G30" s="57">
        <f t="shared" ref="G30" si="33">E30*F30</f>
        <v>616811.03505000006</v>
      </c>
      <c r="H30" s="35"/>
      <c r="I30" s="58">
        <f t="shared" si="32"/>
        <v>1</v>
      </c>
      <c r="J30" s="59" t="str">
        <f t="shared" ref="J30" si="34">C30</f>
        <v>Масло трансформаторное (бочка), ГК-ТУ-38101.1025-85</v>
      </c>
      <c r="K30" s="60"/>
      <c r="L30" s="61" t="str">
        <f t="shared" ref="L30" si="35">D30</f>
        <v>кг</v>
      </c>
      <c r="M30" s="62">
        <f t="shared" ref="M30" si="36">E30</f>
        <v>65.271009000000006</v>
      </c>
      <c r="N30" s="63"/>
      <c r="O30" s="64">
        <f t="shared" ref="O30" si="37">F30</f>
        <v>9450</v>
      </c>
      <c r="P30" s="65">
        <f t="shared" ref="P30" si="38">N30*O30</f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thickBot="1" x14ac:dyDescent="0.3">
      <c r="A31" s="4"/>
      <c r="B31" s="44"/>
      <c r="C31" s="31" t="s">
        <v>37</v>
      </c>
      <c r="D31" s="45"/>
      <c r="E31" s="19"/>
      <c r="F31" s="20"/>
      <c r="G31" s="46">
        <f>SUM(G30)</f>
        <v>616811.03505000006</v>
      </c>
      <c r="H31" s="35"/>
      <c r="I31" s="52"/>
      <c r="J31" s="47" t="str">
        <f t="shared" ref="J31" si="39">C31</f>
        <v>Итого по филиалу Электрические сети ЕАО</v>
      </c>
      <c r="K31" s="53"/>
      <c r="L31" s="54"/>
      <c r="M31" s="48"/>
      <c r="N31" s="55"/>
      <c r="O31" s="66"/>
      <c r="P31" s="49">
        <f>SUM(P24:P30)</f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 thickBot="1" x14ac:dyDescent="0.3">
      <c r="A32" s="4"/>
      <c r="B32" s="91" t="s">
        <v>6</v>
      </c>
      <c r="C32" s="92"/>
      <c r="D32" s="92"/>
      <c r="E32" s="92"/>
      <c r="F32" s="93"/>
      <c r="G32" s="9">
        <f>G31+G27+G23+G15+G11</f>
        <v>9172233.4658499993</v>
      </c>
      <c r="H32" s="35"/>
      <c r="I32" s="91" t="s">
        <v>6</v>
      </c>
      <c r="J32" s="92"/>
      <c r="K32" s="92"/>
      <c r="L32" s="92"/>
      <c r="M32" s="92"/>
      <c r="N32" s="92"/>
      <c r="O32" s="93"/>
      <c r="P32" s="9">
        <f>P31+P23+P15+P11</f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4"/>
      <c r="B33" s="80" t="s">
        <v>16</v>
      </c>
      <c r="C33" s="81"/>
      <c r="D33" s="81"/>
      <c r="E33" s="81"/>
      <c r="F33" s="71">
        <v>0.2</v>
      </c>
      <c r="G33" s="67">
        <f>G32*F33</f>
        <v>1834446.6931699999</v>
      </c>
      <c r="H33" s="35"/>
      <c r="I33" s="80" t="s">
        <v>16</v>
      </c>
      <c r="J33" s="81"/>
      <c r="K33" s="81"/>
      <c r="L33" s="81"/>
      <c r="M33" s="81"/>
      <c r="N33" s="81"/>
      <c r="O33" s="71">
        <v>0.2</v>
      </c>
      <c r="P33" s="68">
        <f>P32*O33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thickBot="1" x14ac:dyDescent="0.3">
      <c r="A34" s="4"/>
      <c r="B34" s="72" t="s">
        <v>7</v>
      </c>
      <c r="C34" s="73"/>
      <c r="D34" s="73"/>
      <c r="E34" s="73"/>
      <c r="F34" s="74"/>
      <c r="G34" s="69">
        <f>G32+G33</f>
        <v>11006680.159019999</v>
      </c>
      <c r="H34" s="35"/>
      <c r="I34" s="72" t="s">
        <v>7</v>
      </c>
      <c r="J34" s="73"/>
      <c r="K34" s="73"/>
      <c r="L34" s="73"/>
      <c r="M34" s="73"/>
      <c r="N34" s="73"/>
      <c r="O34" s="74"/>
      <c r="P34" s="70">
        <f>P32+P33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Z35" s="1"/>
    </row>
  </sheetData>
  <mergeCells count="36">
    <mergeCell ref="B25:G25"/>
    <mergeCell ref="I25:P25"/>
    <mergeCell ref="B28:G28"/>
    <mergeCell ref="I28:P28"/>
    <mergeCell ref="B1:P1"/>
    <mergeCell ref="B3:E3"/>
    <mergeCell ref="B32:F32"/>
    <mergeCell ref="I9:P9"/>
    <mergeCell ref="B12:G12"/>
    <mergeCell ref="I12:P12"/>
    <mergeCell ref="I13:P13"/>
    <mergeCell ref="B13:G13"/>
    <mergeCell ref="B16:G16"/>
    <mergeCell ref="B17:G17"/>
    <mergeCell ref="I16:P16"/>
    <mergeCell ref="I17:P17"/>
    <mergeCell ref="B29:G29"/>
    <mergeCell ref="I29:P29"/>
    <mergeCell ref="B24:G24"/>
    <mergeCell ref="I24:P24"/>
    <mergeCell ref="B34:F34"/>
    <mergeCell ref="B6:G6"/>
    <mergeCell ref="I34:O34"/>
    <mergeCell ref="B33:E33"/>
    <mergeCell ref="I33:N33"/>
    <mergeCell ref="B8:G8"/>
    <mergeCell ref="I8:P8"/>
    <mergeCell ref="B9:G9"/>
    <mergeCell ref="I6:P6"/>
    <mergeCell ref="I32:O32"/>
    <mergeCell ref="B18:G18"/>
    <mergeCell ref="I18:P18"/>
    <mergeCell ref="B20:G20"/>
    <mergeCell ref="I20:P20"/>
    <mergeCell ref="B21:G21"/>
    <mergeCell ref="I21:P21"/>
  </mergeCells>
  <pageMargins left="0.7" right="0.7" top="0.75" bottom="0.75" header="0.3" footer="0.3"/>
  <pageSetup paperSize="9" orientation="portrait" r:id="rId1"/>
  <ignoredErrors>
    <ignoredError sqref="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2018-11-29T06:59:29Z</dcterms:modified>
</cp:coreProperties>
</file>