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60" windowWidth="16815" windowHeight="700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1" l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O34" i="1"/>
  <c r="P34" i="1" s="1"/>
  <c r="O35" i="1"/>
  <c r="P35" i="1" s="1"/>
  <c r="P21" i="1"/>
  <c r="O10" i="1"/>
  <c r="P10" i="1" s="1"/>
  <c r="O11" i="1"/>
  <c r="P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9" i="1"/>
  <c r="P19" i="1" s="1"/>
  <c r="O20" i="1"/>
  <c r="P20" i="1" s="1"/>
  <c r="O21" i="1"/>
  <c r="O22" i="1"/>
  <c r="P22" i="1" s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L8" i="1" l="1"/>
  <c r="O24" i="1"/>
  <c r="P24" i="1" s="1"/>
  <c r="O25" i="1"/>
  <c r="P25" i="1" s="1"/>
  <c r="O26" i="1"/>
  <c r="P26" i="1" s="1"/>
  <c r="O27" i="1"/>
  <c r="P27" i="1" s="1"/>
  <c r="O28" i="1"/>
  <c r="P28" i="1" s="1"/>
  <c r="O29" i="1"/>
  <c r="P29" i="1" s="1"/>
  <c r="G9" i="1"/>
  <c r="I9" i="1" l="1"/>
  <c r="I8" i="1"/>
  <c r="O9" i="1"/>
  <c r="P9" i="1" s="1"/>
  <c r="O23" i="1"/>
  <c r="P23" i="1" s="1"/>
  <c r="O30" i="1"/>
  <c r="P30" i="1" s="1"/>
  <c r="O31" i="1"/>
  <c r="P31" i="1" s="1"/>
  <c r="O32" i="1"/>
  <c r="P32" i="1" s="1"/>
  <c r="O33" i="1"/>
  <c r="P33" i="1" s="1"/>
  <c r="O36" i="1"/>
  <c r="P36" i="1" s="1"/>
  <c r="O37" i="1"/>
  <c r="P37" i="1" s="1"/>
  <c r="O38" i="1"/>
  <c r="P38" i="1" s="1"/>
  <c r="O8" i="1"/>
  <c r="P8" i="1" s="1"/>
  <c r="J8" i="1"/>
  <c r="G8" i="1"/>
  <c r="P39" i="1" l="1"/>
  <c r="G39" i="1"/>
  <c r="G40" i="1" s="1"/>
  <c r="P40" i="1" l="1"/>
  <c r="P41" i="1" s="1"/>
  <c r="G41" i="1"/>
</calcChain>
</file>

<file path=xl/sharedStrings.xml><?xml version="1.0" encoding="utf-8"?>
<sst xmlns="http://schemas.openxmlformats.org/spreadsheetml/2006/main" count="87" uniqueCount="51">
  <si>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</si>
  <si>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</si>
  <si>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</si>
  <si>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</si>
  <si>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</si>
  <si>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</si>
  <si>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</si>
  <si>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</si>
  <si>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</si>
  <si>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</si>
  <si>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</si>
  <si>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</si>
  <si>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</si>
  <si>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</si>
  <si>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</si>
  <si>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</si>
  <si>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</si>
  <si>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</si>
  <si>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шт</t>
  </si>
  <si>
    <t>кг</t>
  </si>
  <si>
    <t>Горошек зеленый консервированный, 425 мл ж/б ГОСТ 34112-2017</t>
  </si>
  <si>
    <t xml:space="preserve">Компот Ананас, 850 мл ж/б ГОСТ 816-2017 </t>
  </si>
  <si>
    <t>Кофе растворимый,  гранулированный 50г м/у ГОСТ 32776-2014</t>
  </si>
  <si>
    <t>Кукуруза консервированная, 425 мл ж/б ГОСТ 34114-2017</t>
  </si>
  <si>
    <t xml:space="preserve">Крупа манная, весовая ГОСТ 7022-97 </t>
  </si>
  <si>
    <t>Крупа пшеничная,  весовая ГОСТ 276-60</t>
  </si>
  <si>
    <t xml:space="preserve">Крупа гречневая, весовая ГОСТ Р 55290-2012 </t>
  </si>
  <si>
    <t>Крупа рис весовая, весовая ГОСТ 6292-93</t>
  </si>
  <si>
    <t xml:space="preserve">Крупа пшено, весовая ГОСТ 6292-93 </t>
  </si>
  <si>
    <t>Крупа горох, весовая ГОСТ 6292-93</t>
  </si>
  <si>
    <t xml:space="preserve">Крупа перловая, весовая  ТУ 9294-005-54844059-2002  </t>
  </si>
  <si>
    <t xml:space="preserve">Лапша быстрого приготовления,  в чашке 90г  ТУ 9149-001-59378024-2012  </t>
  </si>
  <si>
    <t xml:space="preserve">Майонез, ГОСТ 31761-2012 </t>
  </si>
  <si>
    <t xml:space="preserve">Макароны, в/с в асс. ГОСТ 31750-2012 </t>
  </si>
  <si>
    <t xml:space="preserve">Маслины, ГОСТ Р 55464-2013 без косточки  (380-400г) ж/б </t>
  </si>
  <si>
    <t xml:space="preserve">Масло подсолнечное, рафинированное 1 л. ГОСТ 1129-2013 </t>
  </si>
  <si>
    <t>Мука  пшеничная, в/с ГОСТ Р 52189-2003</t>
  </si>
  <si>
    <t>Молоко сгущенное,  380 мл м/у ГОСТ 33921-2016</t>
  </si>
  <si>
    <t>Огурцы  консервированные, 720 мл ГОСТ 31713-2012</t>
  </si>
  <si>
    <t>Повидло, (500-700г) ГОСТ 32099-2013</t>
  </si>
  <si>
    <t>Сахар  ГОСТ 33222-2015</t>
  </si>
  <si>
    <t>Сахар-рафинад,  500г ГОСТ 33222-2015</t>
  </si>
  <si>
    <t xml:space="preserve">Соль 1 кг. ГОСТ Р 51574-2018 </t>
  </si>
  <si>
    <t xml:space="preserve">Соус соевый, 1л  ТУ 9162-035-00336467-2005  </t>
  </si>
  <si>
    <t xml:space="preserve">Томатная паста, (500-600г) в/с ГОСТ 3343-2017 </t>
  </si>
  <si>
    <t xml:space="preserve">Фасоль консервированная, 400 г ж/б ГОСТ 17649-2014 </t>
  </si>
  <si>
    <t xml:space="preserve">Хлопья овсяные, ГОСТ 21149-93 </t>
  </si>
  <si>
    <t xml:space="preserve">Чай, пакетированный 100 пак </t>
  </si>
  <si>
    <t xml:space="preserve">Чай, пакетированный    25 пак </t>
  </si>
  <si>
    <t>Чай,  крупнолистовой 200г</t>
  </si>
  <si>
    <t>Шампиньоны консервированные, 425 мл резанные ГОСТ Р 54677-2011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</si>
</sst>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9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4" fontId="7" fillId="2" borderId="7" xfId="0" applyNumberFormat="1" applyFont="1" applyFill="1" applyBorder="1" applyAlignment="1" applyProtection="1">
      <alignment horizontal="center" vertical="top" wrapText="1"/>
      <protection locked="0"/>
    </xf>
    <xf numFmtId="3" fontId="7" fillId="2" borderId="7" xfId="0" applyNumberFormat="1" applyFont="1" applyFill="1" applyBorder="1" applyAlignment="1" applyProtection="1">
      <alignment horizontal="center" vertical="top" wrapText="1"/>
      <protection locked="0"/>
    </xf>
    <xf numFmtId="4" fontId="7" fillId="2" borderId="9" xfId="0" applyNumberFormat="1" applyFont="1" applyFill="1" applyBorder="1" applyAlignment="1" applyProtection="1">
      <alignment horizontal="center" vertical="top" wrapText="1"/>
      <protection locked="0"/>
    </xf>
    <xf numFmtId="49" fontId="7" fillId="2" borderId="7" xfId="0" applyNumberFormat="1" applyFont="1" applyFill="1" applyBorder="1" applyAlignment="1" applyProtection="1">
      <alignment horizontal="left" vertical="top" wrapText="1"/>
      <protection locked="0"/>
    </xf>
    <xf numFmtId="49" fontId="7" fillId="2" borderId="9" xfId="0" applyNumberFormat="1" applyFont="1" applyFill="1" applyBorder="1" applyAlignment="1" applyProtection="1">
      <alignment horizontal="left" vertical="top" wrapText="1"/>
      <protection locked="0"/>
    </xf>
    <xf numFmtId="4" fontId="1" fillId="4" borderId="17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4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/>
    </xf>
    <xf numFmtId="49" fontId="2" fillId="5" borderId="15" xfId="0" applyNumberFormat="1" applyFont="1" applyFill="1" applyBorder="1" applyAlignment="1">
      <alignment horizontal="left" vertical="top" wrapText="1"/>
    </xf>
    <xf numFmtId="3" fontId="2" fillId="5" borderId="7" xfId="0" applyNumberFormat="1" applyFont="1" applyFill="1" applyBorder="1" applyAlignment="1">
      <alignment horizontal="center" vertical="top" wrapText="1"/>
    </xf>
    <xf numFmtId="4" fontId="2" fillId="5" borderId="8" xfId="0" applyNumberFormat="1" applyFont="1" applyFill="1" applyBorder="1" applyAlignment="1">
      <alignment horizontal="center" vertical="top" wrapText="1"/>
    </xf>
    <xf numFmtId="4" fontId="2" fillId="5" borderId="10" xfId="0" applyNumberFormat="1" applyFont="1" applyFill="1" applyBorder="1" applyAlignment="1">
      <alignment horizontal="center" vertical="top" wrapText="1"/>
    </xf>
    <xf numFmtId="4" fontId="7" fillId="5" borderId="8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top" wrapText="1"/>
    </xf>
    <xf numFmtId="9" fontId="7" fillId="2" borderId="26" xfId="0" applyNumberFormat="1" applyFont="1" applyFill="1" applyBorder="1" applyAlignment="1" applyProtection="1">
      <alignment horizontal="center" vertical="top" wrapText="1"/>
    </xf>
    <xf numFmtId="4" fontId="6" fillId="4" borderId="3" xfId="0" applyNumberFormat="1" applyFont="1" applyFill="1" applyBorder="1" applyAlignment="1">
      <alignment horizontal="center" vertical="center" wrapText="1"/>
    </xf>
    <xf numFmtId="0" fontId="10" fillId="2" borderId="27" xfId="0" applyNumberFormat="1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4" fontId="8" fillId="4" borderId="12" xfId="0" applyNumberFormat="1" applyFont="1" applyFill="1" applyBorder="1" applyAlignment="1" applyProtection="1">
      <alignment horizontal="right" vertical="center" wrapText="1"/>
    </xf>
    <xf numFmtId="4" fontId="8" fillId="4" borderId="13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23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0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2"/>
  <sheetViews>
    <sheetView tabSelected="1" topLeftCell="A22" zoomScaleNormal="100" workbookViewId="0">
      <selection activeCell="J49" sqref="J4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5.855468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5" t="s">
        <v>2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29" t="s">
        <v>12</v>
      </c>
      <c r="C3" s="30"/>
      <c r="D3" s="30"/>
      <c r="E3" s="36"/>
      <c r="F3" s="27">
        <v>1610169.49</v>
      </c>
      <c r="G3" s="24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40" t="s">
        <v>13</v>
      </c>
      <c r="C6" s="36"/>
      <c r="D6" s="41"/>
      <c r="E6" s="41"/>
      <c r="F6" s="42"/>
      <c r="G6" s="43"/>
      <c r="H6" s="3"/>
      <c r="I6" s="29" t="s">
        <v>4</v>
      </c>
      <c r="J6" s="30"/>
      <c r="K6" s="30"/>
      <c r="L6" s="30"/>
      <c r="M6" s="30"/>
      <c r="N6" s="30"/>
      <c r="O6" s="30"/>
      <c r="P6" s="3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4.75" x14ac:dyDescent="0.25">
      <c r="B7" s="5" t="s">
        <v>5</v>
      </c>
      <c r="C7" s="6" t="s">
        <v>0</v>
      </c>
      <c r="D7" s="6" t="s">
        <v>9</v>
      </c>
      <c r="E7" s="7" t="s">
        <v>10</v>
      </c>
      <c r="F7" s="7" t="s">
        <v>6</v>
      </c>
      <c r="G7" s="8" t="s">
        <v>11</v>
      </c>
      <c r="H7" s="1"/>
      <c r="I7" s="5" t="s">
        <v>5</v>
      </c>
      <c r="J7" s="6" t="s">
        <v>1</v>
      </c>
      <c r="K7" s="7" t="s">
        <v>14</v>
      </c>
      <c r="L7" s="6" t="s">
        <v>9</v>
      </c>
      <c r="M7" s="7" t="s">
        <v>10</v>
      </c>
      <c r="N7" s="7" t="s">
        <v>15</v>
      </c>
      <c r="O7" s="7" t="s">
        <v>6</v>
      </c>
      <c r="P7" s="8" t="s">
        <v>16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60.75" customHeight="1" x14ac:dyDescent="0.25">
      <c r="A8" s="4"/>
      <c r="B8" s="9">
        <v>1</v>
      </c>
      <c r="C8" s="28" t="s">
        <v>20</v>
      </c>
      <c r="D8" s="10" t="s">
        <v>18</v>
      </c>
      <c r="E8" s="10">
        <v>36.677966101694899</v>
      </c>
      <c r="F8" s="11">
        <v>1</v>
      </c>
      <c r="G8" s="23">
        <f>E8*F8</f>
        <v>36.677966101694899</v>
      </c>
      <c r="H8" s="1"/>
      <c r="I8" s="18">
        <f>B8</f>
        <v>1</v>
      </c>
      <c r="J8" s="19" t="str">
        <f>C8</f>
        <v>Горошек зеленый консервированный, 425 мл ж/б ГОСТ 34112-2017</v>
      </c>
      <c r="K8" s="13"/>
      <c r="L8" s="20" t="str">
        <f>D8</f>
        <v>шт</v>
      </c>
      <c r="M8" s="25"/>
      <c r="N8" s="10"/>
      <c r="O8" s="20">
        <f>F8</f>
        <v>1</v>
      </c>
      <c r="P8" s="21">
        <f>N8*O8</f>
        <v>0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36" customHeight="1" x14ac:dyDescent="0.25">
      <c r="A9" s="4"/>
      <c r="B9" s="9">
        <v>2</v>
      </c>
      <c r="C9" s="28" t="s">
        <v>21</v>
      </c>
      <c r="D9" s="10" t="s">
        <v>18</v>
      </c>
      <c r="E9" s="10">
        <v>94.796610169491501</v>
      </c>
      <c r="F9" s="11">
        <v>1</v>
      </c>
      <c r="G9" s="23">
        <f t="shared" ref="G9:G38" si="0">E9*F9</f>
        <v>94.796610169491501</v>
      </c>
      <c r="H9" s="1"/>
      <c r="I9" s="18">
        <f t="shared" ref="I9:I38" si="1">B9</f>
        <v>2</v>
      </c>
      <c r="J9" s="19" t="str">
        <f t="shared" ref="J9:J38" si="2">C9</f>
        <v xml:space="preserve">Компот Ананас, 850 мл ж/б ГОСТ 816-2017 </v>
      </c>
      <c r="K9" s="13"/>
      <c r="L9" s="20" t="str">
        <f t="shared" ref="L9:L38" si="3">D9</f>
        <v>шт</v>
      </c>
      <c r="M9" s="25"/>
      <c r="N9" s="10"/>
      <c r="O9" s="20">
        <f t="shared" ref="O9:O38" si="4">F9</f>
        <v>1</v>
      </c>
      <c r="P9" s="21">
        <f t="shared" ref="P9:P22" si="5"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49.5" customHeight="1" x14ac:dyDescent="0.25">
      <c r="A10" s="4"/>
      <c r="B10" s="9">
        <v>3</v>
      </c>
      <c r="C10" s="28" t="s">
        <v>22</v>
      </c>
      <c r="D10" s="10" t="s">
        <v>18</v>
      </c>
      <c r="E10" s="10">
        <v>93.533898305084804</v>
      </c>
      <c r="F10" s="11">
        <v>1</v>
      </c>
      <c r="G10" s="23">
        <f t="shared" si="0"/>
        <v>93.533898305084804</v>
      </c>
      <c r="H10" s="1"/>
      <c r="I10" s="18">
        <f t="shared" si="1"/>
        <v>3</v>
      </c>
      <c r="J10" s="19" t="str">
        <f t="shared" si="2"/>
        <v>Кофе растворимый,  гранулированный 50г м/у ГОСТ 32776-2014</v>
      </c>
      <c r="K10" s="13"/>
      <c r="L10" s="20" t="str">
        <f t="shared" si="3"/>
        <v>шт</v>
      </c>
      <c r="M10" s="25"/>
      <c r="N10" s="10"/>
      <c r="O10" s="20">
        <f t="shared" si="4"/>
        <v>1</v>
      </c>
      <c r="P10" s="21">
        <f t="shared" si="5"/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54" customHeight="1" x14ac:dyDescent="0.25">
      <c r="A11" s="4"/>
      <c r="B11" s="9">
        <v>4</v>
      </c>
      <c r="C11" s="28" t="s">
        <v>23</v>
      </c>
      <c r="D11" s="10" t="s">
        <v>18</v>
      </c>
      <c r="E11" s="10">
        <v>34.627118644067799</v>
      </c>
      <c r="F11" s="11">
        <v>1</v>
      </c>
      <c r="G11" s="23">
        <f t="shared" si="0"/>
        <v>34.627118644067799</v>
      </c>
      <c r="H11" s="1"/>
      <c r="I11" s="18">
        <f t="shared" si="1"/>
        <v>4</v>
      </c>
      <c r="J11" s="19" t="str">
        <f t="shared" si="2"/>
        <v>Кукуруза консервированная, 425 мл ж/б ГОСТ 34114-2017</v>
      </c>
      <c r="K11" s="13"/>
      <c r="L11" s="20" t="str">
        <f t="shared" si="3"/>
        <v>шт</v>
      </c>
      <c r="M11" s="25"/>
      <c r="N11" s="10"/>
      <c r="O11" s="20">
        <f t="shared" si="4"/>
        <v>1</v>
      </c>
      <c r="P11" s="21">
        <f t="shared" si="5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33.75" customHeight="1" x14ac:dyDescent="0.25">
      <c r="A12" s="4"/>
      <c r="B12" s="9">
        <v>5</v>
      </c>
      <c r="C12" s="28" t="s">
        <v>24</v>
      </c>
      <c r="D12" s="10" t="s">
        <v>19</v>
      </c>
      <c r="E12" s="10">
        <v>26.101694915254239</v>
      </c>
      <c r="F12" s="11">
        <v>1</v>
      </c>
      <c r="G12" s="23">
        <f t="shared" si="0"/>
        <v>26.101694915254239</v>
      </c>
      <c r="H12" s="1"/>
      <c r="I12" s="18">
        <f t="shared" si="1"/>
        <v>5</v>
      </c>
      <c r="J12" s="19" t="str">
        <f t="shared" si="2"/>
        <v xml:space="preserve">Крупа манная, весовая ГОСТ 7022-97 </v>
      </c>
      <c r="K12" s="13"/>
      <c r="L12" s="20" t="str">
        <f t="shared" si="3"/>
        <v>кг</v>
      </c>
      <c r="M12" s="25"/>
      <c r="N12" s="10"/>
      <c r="O12" s="20">
        <f t="shared" si="4"/>
        <v>1</v>
      </c>
      <c r="P12" s="21">
        <f t="shared" si="5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2.25" customHeight="1" x14ac:dyDescent="0.25">
      <c r="A13" s="4"/>
      <c r="B13" s="9">
        <v>6</v>
      </c>
      <c r="C13" s="28" t="s">
        <v>25</v>
      </c>
      <c r="D13" s="10" t="s">
        <v>19</v>
      </c>
      <c r="E13" s="10">
        <v>26.101694915254239</v>
      </c>
      <c r="F13" s="11">
        <v>1</v>
      </c>
      <c r="G13" s="23">
        <f t="shared" si="0"/>
        <v>26.101694915254239</v>
      </c>
      <c r="H13" s="1"/>
      <c r="I13" s="18">
        <f t="shared" si="1"/>
        <v>6</v>
      </c>
      <c r="J13" s="19" t="str">
        <f t="shared" si="2"/>
        <v>Крупа пшеничная,  весовая ГОСТ 276-60</v>
      </c>
      <c r="K13" s="13"/>
      <c r="L13" s="20" t="str">
        <f t="shared" si="3"/>
        <v>кг</v>
      </c>
      <c r="M13" s="25"/>
      <c r="N13" s="10"/>
      <c r="O13" s="20">
        <f t="shared" si="4"/>
        <v>1</v>
      </c>
      <c r="P13" s="21">
        <f t="shared" si="5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42.75" customHeight="1" x14ac:dyDescent="0.25">
      <c r="A14" s="4"/>
      <c r="B14" s="9">
        <v>7</v>
      </c>
      <c r="C14" s="28" t="s">
        <v>26</v>
      </c>
      <c r="D14" s="10" t="s">
        <v>19</v>
      </c>
      <c r="E14" s="10">
        <v>65.254237288135599</v>
      </c>
      <c r="F14" s="11">
        <v>1</v>
      </c>
      <c r="G14" s="23">
        <f t="shared" si="0"/>
        <v>65.254237288135599</v>
      </c>
      <c r="H14" s="1"/>
      <c r="I14" s="18">
        <f t="shared" si="1"/>
        <v>7</v>
      </c>
      <c r="J14" s="19" t="str">
        <f t="shared" si="2"/>
        <v xml:space="preserve">Крупа гречневая, весовая ГОСТ Р 55290-2012 </v>
      </c>
      <c r="K14" s="13"/>
      <c r="L14" s="20" t="str">
        <f t="shared" si="3"/>
        <v>кг</v>
      </c>
      <c r="M14" s="25"/>
      <c r="N14" s="10"/>
      <c r="O14" s="20">
        <f t="shared" si="4"/>
        <v>1</v>
      </c>
      <c r="P14" s="21">
        <f t="shared" si="5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1.5" x14ac:dyDescent="0.25">
      <c r="A15" s="4"/>
      <c r="B15" s="9">
        <v>8</v>
      </c>
      <c r="C15" s="28" t="s">
        <v>27</v>
      </c>
      <c r="D15" s="10" t="s">
        <v>19</v>
      </c>
      <c r="E15" s="10">
        <v>52.254237288135599</v>
      </c>
      <c r="F15" s="11">
        <v>1</v>
      </c>
      <c r="G15" s="23">
        <f t="shared" si="0"/>
        <v>52.254237288135599</v>
      </c>
      <c r="H15" s="1"/>
      <c r="I15" s="18">
        <f t="shared" si="1"/>
        <v>8</v>
      </c>
      <c r="J15" s="19" t="str">
        <f t="shared" si="2"/>
        <v>Крупа рис весовая, весовая ГОСТ 6292-93</v>
      </c>
      <c r="K15" s="13"/>
      <c r="L15" s="20" t="str">
        <f t="shared" si="3"/>
        <v>кг</v>
      </c>
      <c r="M15" s="25"/>
      <c r="N15" s="10"/>
      <c r="O15" s="20">
        <f t="shared" si="4"/>
        <v>1</v>
      </c>
      <c r="P15" s="21">
        <f t="shared" si="5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1.5" customHeight="1" x14ac:dyDescent="0.25">
      <c r="A16" s="4"/>
      <c r="B16" s="9">
        <v>9</v>
      </c>
      <c r="C16" s="28" t="s">
        <v>28</v>
      </c>
      <c r="D16" s="10" t="s">
        <v>19</v>
      </c>
      <c r="E16" s="10">
        <v>28.983050847457601</v>
      </c>
      <c r="F16" s="11">
        <v>1</v>
      </c>
      <c r="G16" s="23">
        <f t="shared" si="0"/>
        <v>28.983050847457601</v>
      </c>
      <c r="H16" s="1"/>
      <c r="I16" s="18">
        <f t="shared" si="1"/>
        <v>9</v>
      </c>
      <c r="J16" s="19" t="str">
        <f t="shared" si="2"/>
        <v xml:space="preserve">Крупа пшено, весовая ГОСТ 6292-93 </v>
      </c>
      <c r="K16" s="13"/>
      <c r="L16" s="20" t="str">
        <f t="shared" si="3"/>
        <v>кг</v>
      </c>
      <c r="M16" s="25"/>
      <c r="N16" s="10"/>
      <c r="O16" s="20">
        <f t="shared" si="4"/>
        <v>1</v>
      </c>
      <c r="P16" s="21">
        <f t="shared" si="5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1.5" x14ac:dyDescent="0.25">
      <c r="A17" s="4"/>
      <c r="B17" s="9">
        <v>10</v>
      </c>
      <c r="C17" s="28" t="s">
        <v>29</v>
      </c>
      <c r="D17" s="10" t="s">
        <v>19</v>
      </c>
      <c r="E17" s="10">
        <v>39.220338983050851</v>
      </c>
      <c r="F17" s="11">
        <v>1</v>
      </c>
      <c r="G17" s="23">
        <f t="shared" si="0"/>
        <v>39.220338983050851</v>
      </c>
      <c r="H17" s="1"/>
      <c r="I17" s="18">
        <f t="shared" si="1"/>
        <v>10</v>
      </c>
      <c r="J17" s="19" t="str">
        <f t="shared" si="2"/>
        <v>Крупа горох, весовая ГОСТ 6292-93</v>
      </c>
      <c r="K17" s="13"/>
      <c r="L17" s="20" t="str">
        <f t="shared" si="3"/>
        <v>кг</v>
      </c>
      <c r="M17" s="25"/>
      <c r="N17" s="10"/>
      <c r="O17" s="20">
        <f t="shared" si="4"/>
        <v>1</v>
      </c>
      <c r="P17" s="21">
        <f t="shared" si="5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47.25" x14ac:dyDescent="0.25">
      <c r="A18" s="4"/>
      <c r="B18" s="9">
        <v>11</v>
      </c>
      <c r="C18" s="28" t="s">
        <v>30</v>
      </c>
      <c r="D18" s="10" t="s">
        <v>19</v>
      </c>
      <c r="E18" s="10">
        <v>31.440677966101699</v>
      </c>
      <c r="F18" s="11">
        <v>1</v>
      </c>
      <c r="G18" s="23">
        <f t="shared" si="0"/>
        <v>31.440677966101699</v>
      </c>
      <c r="H18" s="1"/>
      <c r="I18" s="18">
        <f t="shared" si="1"/>
        <v>11</v>
      </c>
      <c r="J18" s="19" t="str">
        <f t="shared" si="2"/>
        <v xml:space="preserve">Крупа перловая, весовая  ТУ 9294-005-54844059-2002  </v>
      </c>
      <c r="K18" s="13"/>
      <c r="L18" s="20" t="str">
        <f t="shared" si="3"/>
        <v>кг</v>
      </c>
      <c r="M18" s="25"/>
      <c r="N18" s="10"/>
      <c r="O18" s="20">
        <f t="shared" si="4"/>
        <v>1</v>
      </c>
      <c r="P18" s="21">
        <f t="shared" si="5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63" x14ac:dyDescent="0.25">
      <c r="A19" s="4"/>
      <c r="B19" s="9">
        <v>12</v>
      </c>
      <c r="C19" s="28" t="s">
        <v>31</v>
      </c>
      <c r="D19" s="10" t="s">
        <v>18</v>
      </c>
      <c r="E19" s="10">
        <v>35.703389830508478</v>
      </c>
      <c r="F19" s="11">
        <v>1</v>
      </c>
      <c r="G19" s="23">
        <f t="shared" si="0"/>
        <v>35.703389830508478</v>
      </c>
      <c r="H19" s="1"/>
      <c r="I19" s="18">
        <f t="shared" si="1"/>
        <v>12</v>
      </c>
      <c r="J19" s="19" t="str">
        <f t="shared" si="2"/>
        <v xml:space="preserve">Лапша быстрого приготовления,  в чашке 90г  ТУ 9149-001-59378024-2012  </v>
      </c>
      <c r="K19" s="13"/>
      <c r="L19" s="20" t="str">
        <f t="shared" si="3"/>
        <v>шт</v>
      </c>
      <c r="M19" s="25"/>
      <c r="N19" s="10"/>
      <c r="O19" s="20">
        <f t="shared" si="4"/>
        <v>1</v>
      </c>
      <c r="P19" s="21">
        <f t="shared" si="5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8.25" customHeight="1" x14ac:dyDescent="0.25">
      <c r="A20" s="4"/>
      <c r="B20" s="9">
        <v>13</v>
      </c>
      <c r="C20" s="28" t="s">
        <v>32</v>
      </c>
      <c r="D20" s="10" t="s">
        <v>19</v>
      </c>
      <c r="E20" s="10">
        <v>144.69491525423732</v>
      </c>
      <c r="F20" s="11">
        <v>1</v>
      </c>
      <c r="G20" s="23">
        <f t="shared" si="0"/>
        <v>144.69491525423732</v>
      </c>
      <c r="H20" s="1"/>
      <c r="I20" s="18">
        <f t="shared" si="1"/>
        <v>13</v>
      </c>
      <c r="J20" s="19" t="str">
        <f t="shared" si="2"/>
        <v xml:space="preserve">Майонез, ГОСТ 31761-2012 </v>
      </c>
      <c r="K20" s="13"/>
      <c r="L20" s="20" t="str">
        <f t="shared" si="3"/>
        <v>кг</v>
      </c>
      <c r="M20" s="25"/>
      <c r="N20" s="10"/>
      <c r="O20" s="20">
        <f t="shared" si="4"/>
        <v>1</v>
      </c>
      <c r="P20" s="21">
        <f t="shared" si="5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39" customHeight="1" x14ac:dyDescent="0.25">
      <c r="A21" s="4"/>
      <c r="B21" s="9">
        <v>14</v>
      </c>
      <c r="C21" s="28" t="s">
        <v>33</v>
      </c>
      <c r="D21" s="10" t="s">
        <v>19</v>
      </c>
      <c r="E21" s="10">
        <v>78.711864406779668</v>
      </c>
      <c r="F21" s="11">
        <v>1</v>
      </c>
      <c r="G21" s="23">
        <f t="shared" si="0"/>
        <v>78.711864406779668</v>
      </c>
      <c r="H21" s="1"/>
      <c r="I21" s="18">
        <f t="shared" si="1"/>
        <v>14</v>
      </c>
      <c r="J21" s="19" t="str">
        <f t="shared" si="2"/>
        <v xml:space="preserve">Макароны, в/с в асс. ГОСТ 31750-2012 </v>
      </c>
      <c r="K21" s="13"/>
      <c r="L21" s="20" t="str">
        <f t="shared" si="3"/>
        <v>кг</v>
      </c>
      <c r="M21" s="25"/>
      <c r="N21" s="10"/>
      <c r="O21" s="20">
        <f t="shared" si="4"/>
        <v>1</v>
      </c>
      <c r="P21" s="21">
        <f t="shared" si="5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51" customHeight="1" x14ac:dyDescent="0.25">
      <c r="A22" s="4"/>
      <c r="B22" s="9">
        <v>15</v>
      </c>
      <c r="C22" s="28" t="s">
        <v>34</v>
      </c>
      <c r="D22" s="10" t="s">
        <v>18</v>
      </c>
      <c r="E22" s="10">
        <v>62.110169491525397</v>
      </c>
      <c r="F22" s="11">
        <v>1</v>
      </c>
      <c r="G22" s="23">
        <f t="shared" si="0"/>
        <v>62.110169491525397</v>
      </c>
      <c r="H22" s="1"/>
      <c r="I22" s="18">
        <f t="shared" si="1"/>
        <v>15</v>
      </c>
      <c r="J22" s="19" t="str">
        <f t="shared" si="2"/>
        <v xml:space="preserve">Маслины, ГОСТ Р 55464-2013 без косточки  (380-400г) ж/б </v>
      </c>
      <c r="K22" s="13"/>
      <c r="L22" s="20" t="str">
        <f t="shared" si="3"/>
        <v>шт</v>
      </c>
      <c r="M22" s="25"/>
      <c r="N22" s="10"/>
      <c r="O22" s="20">
        <f t="shared" si="4"/>
        <v>1</v>
      </c>
      <c r="P22" s="21">
        <f t="shared" si="5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50.25" customHeight="1" x14ac:dyDescent="0.25">
      <c r="A23" s="4"/>
      <c r="B23" s="9">
        <v>16</v>
      </c>
      <c r="C23" s="28" t="s">
        <v>35</v>
      </c>
      <c r="D23" s="10" t="s">
        <v>18</v>
      </c>
      <c r="E23" s="10">
        <v>80.118644067796595</v>
      </c>
      <c r="F23" s="11">
        <v>1</v>
      </c>
      <c r="G23" s="23">
        <f t="shared" si="0"/>
        <v>80.118644067796595</v>
      </c>
      <c r="H23" s="1"/>
      <c r="I23" s="18">
        <f t="shared" si="1"/>
        <v>16</v>
      </c>
      <c r="J23" s="19" t="str">
        <f t="shared" si="2"/>
        <v xml:space="preserve">Масло подсолнечное, рафинированное 1 л. ГОСТ 1129-2013 </v>
      </c>
      <c r="K23" s="13"/>
      <c r="L23" s="20" t="str">
        <f t="shared" si="3"/>
        <v>шт</v>
      </c>
      <c r="M23" s="25"/>
      <c r="N23" s="10"/>
      <c r="O23" s="20">
        <f t="shared" si="4"/>
        <v>1</v>
      </c>
      <c r="P23" s="21">
        <f t="shared" ref="P23:P38" si="6">N23*O23</f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4.5" customHeight="1" x14ac:dyDescent="0.25">
      <c r="A24" s="4"/>
      <c r="B24" s="9">
        <v>17</v>
      </c>
      <c r="C24" s="28" t="s">
        <v>36</v>
      </c>
      <c r="D24" s="10" t="s">
        <v>19</v>
      </c>
      <c r="E24" s="10">
        <v>35.272727272727302</v>
      </c>
      <c r="F24" s="11">
        <v>1</v>
      </c>
      <c r="G24" s="23">
        <f t="shared" si="0"/>
        <v>35.272727272727302</v>
      </c>
      <c r="H24" s="1"/>
      <c r="I24" s="18">
        <f t="shared" si="1"/>
        <v>17</v>
      </c>
      <c r="J24" s="19" t="str">
        <f t="shared" si="2"/>
        <v>Мука  пшеничная, в/с ГОСТ Р 52189-2003</v>
      </c>
      <c r="K24" s="13"/>
      <c r="L24" s="20" t="str">
        <f t="shared" si="3"/>
        <v>кг</v>
      </c>
      <c r="M24" s="25"/>
      <c r="N24" s="10"/>
      <c r="O24" s="20">
        <f t="shared" si="4"/>
        <v>1</v>
      </c>
      <c r="P24" s="21">
        <f t="shared" si="6"/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8.25" customHeight="1" x14ac:dyDescent="0.25">
      <c r="A25" s="4"/>
      <c r="B25" s="9">
        <v>18</v>
      </c>
      <c r="C25" s="28" t="s">
        <v>37</v>
      </c>
      <c r="D25" s="10" t="s">
        <v>18</v>
      </c>
      <c r="E25" s="10">
        <v>60.220338983050901</v>
      </c>
      <c r="F25" s="11">
        <v>1</v>
      </c>
      <c r="G25" s="23">
        <f t="shared" si="0"/>
        <v>60.220338983050901</v>
      </c>
      <c r="H25" s="1"/>
      <c r="I25" s="18">
        <f t="shared" si="1"/>
        <v>18</v>
      </c>
      <c r="J25" s="19" t="str">
        <f t="shared" si="2"/>
        <v>Молоко сгущенное,  380 мл м/у ГОСТ 33921-2016</v>
      </c>
      <c r="K25" s="13"/>
      <c r="L25" s="20" t="str">
        <f t="shared" si="3"/>
        <v>шт</v>
      </c>
      <c r="M25" s="25"/>
      <c r="N25" s="10"/>
      <c r="O25" s="20">
        <f t="shared" si="4"/>
        <v>1</v>
      </c>
      <c r="P25" s="21">
        <f t="shared" si="6"/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51.75" customHeight="1" x14ac:dyDescent="0.25">
      <c r="A26" s="4"/>
      <c r="B26" s="9">
        <v>19</v>
      </c>
      <c r="C26" s="28" t="s">
        <v>38</v>
      </c>
      <c r="D26" s="10" t="s">
        <v>18</v>
      </c>
      <c r="E26" s="10">
        <v>62.855932203389798</v>
      </c>
      <c r="F26" s="11">
        <v>1</v>
      </c>
      <c r="G26" s="23">
        <f t="shared" si="0"/>
        <v>62.855932203389798</v>
      </c>
      <c r="H26" s="1"/>
      <c r="I26" s="18">
        <f t="shared" si="1"/>
        <v>19</v>
      </c>
      <c r="J26" s="19" t="str">
        <f t="shared" si="2"/>
        <v>Огурцы  консервированные, 720 мл ГОСТ 31713-2012</v>
      </c>
      <c r="K26" s="13"/>
      <c r="L26" s="20" t="str">
        <f t="shared" si="3"/>
        <v>шт</v>
      </c>
      <c r="M26" s="25"/>
      <c r="N26" s="10"/>
      <c r="O26" s="20">
        <f t="shared" si="4"/>
        <v>1</v>
      </c>
      <c r="P26" s="21">
        <f t="shared" si="6"/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36.75" customHeight="1" x14ac:dyDescent="0.25">
      <c r="A27" s="4"/>
      <c r="B27" s="9">
        <v>20</v>
      </c>
      <c r="C27" s="28" t="s">
        <v>39</v>
      </c>
      <c r="D27" s="10" t="s">
        <v>18</v>
      </c>
      <c r="E27" s="10">
        <v>56.610169491525397</v>
      </c>
      <c r="F27" s="11">
        <v>1</v>
      </c>
      <c r="G27" s="23">
        <f t="shared" si="0"/>
        <v>56.610169491525397</v>
      </c>
      <c r="H27" s="1"/>
      <c r="I27" s="18">
        <f t="shared" si="1"/>
        <v>20</v>
      </c>
      <c r="J27" s="19" t="str">
        <f t="shared" si="2"/>
        <v>Повидло, (500-700г) ГОСТ 32099-2013</v>
      </c>
      <c r="K27" s="13"/>
      <c r="L27" s="20" t="str">
        <f t="shared" si="3"/>
        <v>шт</v>
      </c>
      <c r="M27" s="25"/>
      <c r="N27" s="10"/>
      <c r="O27" s="20">
        <f t="shared" si="4"/>
        <v>1</v>
      </c>
      <c r="P27" s="21">
        <f t="shared" si="6"/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6.25" customHeight="1" x14ac:dyDescent="0.25">
      <c r="A28" s="4"/>
      <c r="B28" s="9">
        <v>21</v>
      </c>
      <c r="C28" s="28" t="s">
        <v>40</v>
      </c>
      <c r="D28" s="10" t="s">
        <v>19</v>
      </c>
      <c r="E28" s="10">
        <v>70.593220338983102</v>
      </c>
      <c r="F28" s="11">
        <v>1</v>
      </c>
      <c r="G28" s="23">
        <f t="shared" si="0"/>
        <v>70.593220338983102</v>
      </c>
      <c r="H28" s="1"/>
      <c r="I28" s="18">
        <f t="shared" si="1"/>
        <v>21</v>
      </c>
      <c r="J28" s="19" t="str">
        <f t="shared" si="2"/>
        <v>Сахар  ГОСТ 33222-2015</v>
      </c>
      <c r="K28" s="13"/>
      <c r="L28" s="20" t="str">
        <f t="shared" si="3"/>
        <v>кг</v>
      </c>
      <c r="M28" s="25"/>
      <c r="N28" s="10"/>
      <c r="O28" s="20">
        <f t="shared" si="4"/>
        <v>1</v>
      </c>
      <c r="P28" s="21">
        <f t="shared" si="6"/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7.5" customHeight="1" x14ac:dyDescent="0.25">
      <c r="A29" s="4"/>
      <c r="B29" s="9">
        <v>22</v>
      </c>
      <c r="C29" s="28" t="s">
        <v>41</v>
      </c>
      <c r="D29" s="10" t="s">
        <v>18</v>
      </c>
      <c r="E29" s="10">
        <v>51.296610169491501</v>
      </c>
      <c r="F29" s="11">
        <v>1</v>
      </c>
      <c r="G29" s="23">
        <f t="shared" si="0"/>
        <v>51.296610169491501</v>
      </c>
      <c r="H29" s="1"/>
      <c r="I29" s="18">
        <f t="shared" si="1"/>
        <v>22</v>
      </c>
      <c r="J29" s="19" t="str">
        <f t="shared" si="2"/>
        <v>Сахар-рафинад,  500г ГОСТ 33222-2015</v>
      </c>
      <c r="K29" s="13"/>
      <c r="L29" s="20" t="str">
        <f t="shared" si="3"/>
        <v>шт</v>
      </c>
      <c r="M29" s="25"/>
      <c r="N29" s="10"/>
      <c r="O29" s="20">
        <f t="shared" si="4"/>
        <v>1</v>
      </c>
      <c r="P29" s="21">
        <f t="shared" si="6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37.5" customHeight="1" x14ac:dyDescent="0.25">
      <c r="A30" s="4"/>
      <c r="B30" s="9">
        <v>23</v>
      </c>
      <c r="C30" s="28" t="s">
        <v>42</v>
      </c>
      <c r="D30" s="10" t="s">
        <v>19</v>
      </c>
      <c r="E30" s="10">
        <v>15.847457627118644</v>
      </c>
      <c r="F30" s="11">
        <v>1</v>
      </c>
      <c r="G30" s="23">
        <f t="shared" si="0"/>
        <v>15.847457627118644</v>
      </c>
      <c r="H30" s="1"/>
      <c r="I30" s="18">
        <f t="shared" si="1"/>
        <v>23</v>
      </c>
      <c r="J30" s="19" t="str">
        <f t="shared" si="2"/>
        <v xml:space="preserve">Соль 1 кг. ГОСТ Р 51574-2018 </v>
      </c>
      <c r="K30" s="13"/>
      <c r="L30" s="20" t="str">
        <f t="shared" si="3"/>
        <v>кг</v>
      </c>
      <c r="M30" s="25"/>
      <c r="N30" s="10"/>
      <c r="O30" s="20">
        <f t="shared" si="4"/>
        <v>1</v>
      </c>
      <c r="P30" s="21">
        <f t="shared" si="6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33" customHeight="1" x14ac:dyDescent="0.25">
      <c r="A31" s="4"/>
      <c r="B31" s="9">
        <v>24</v>
      </c>
      <c r="C31" s="28" t="s">
        <v>43</v>
      </c>
      <c r="D31" s="10" t="s">
        <v>18</v>
      </c>
      <c r="E31" s="10">
        <v>104.03389830508476</v>
      </c>
      <c r="F31" s="11">
        <v>1</v>
      </c>
      <c r="G31" s="23">
        <f t="shared" si="0"/>
        <v>104.03389830508476</v>
      </c>
      <c r="H31" s="1"/>
      <c r="I31" s="18">
        <f t="shared" si="1"/>
        <v>24</v>
      </c>
      <c r="J31" s="19" t="str">
        <f t="shared" si="2"/>
        <v xml:space="preserve">Соус соевый, 1л  ТУ 9162-035-00336467-2005  </v>
      </c>
      <c r="K31" s="13"/>
      <c r="L31" s="20" t="str">
        <f t="shared" si="3"/>
        <v>шт</v>
      </c>
      <c r="M31" s="25"/>
      <c r="N31" s="10"/>
      <c r="O31" s="20">
        <f t="shared" si="4"/>
        <v>1</v>
      </c>
      <c r="P31" s="21">
        <f t="shared" si="6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51" customHeight="1" x14ac:dyDescent="0.25">
      <c r="A32" s="4"/>
      <c r="B32" s="9">
        <v>25</v>
      </c>
      <c r="C32" s="28" t="s">
        <v>44</v>
      </c>
      <c r="D32" s="10" t="s">
        <v>18</v>
      </c>
      <c r="E32" s="10">
        <v>62.771186440678001</v>
      </c>
      <c r="F32" s="11">
        <v>1</v>
      </c>
      <c r="G32" s="23">
        <f t="shared" si="0"/>
        <v>62.771186440678001</v>
      </c>
      <c r="H32" s="1"/>
      <c r="I32" s="18">
        <f t="shared" si="1"/>
        <v>25</v>
      </c>
      <c r="J32" s="19" t="str">
        <f t="shared" si="2"/>
        <v xml:space="preserve">Томатная паста, (500-600г) в/с ГОСТ 3343-2017 </v>
      </c>
      <c r="K32" s="13"/>
      <c r="L32" s="20" t="str">
        <f t="shared" si="3"/>
        <v>шт</v>
      </c>
      <c r="M32" s="25"/>
      <c r="N32" s="10"/>
      <c r="O32" s="20">
        <f t="shared" si="4"/>
        <v>1</v>
      </c>
      <c r="P32" s="21">
        <f t="shared" si="6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56.25" customHeight="1" x14ac:dyDescent="0.25">
      <c r="A33" s="4"/>
      <c r="B33" s="9">
        <v>26</v>
      </c>
      <c r="C33" s="28" t="s">
        <v>45</v>
      </c>
      <c r="D33" s="10" t="s">
        <v>18</v>
      </c>
      <c r="E33" s="10">
        <v>44.491525423728802</v>
      </c>
      <c r="F33" s="11">
        <v>1</v>
      </c>
      <c r="G33" s="23">
        <f t="shared" si="0"/>
        <v>44.491525423728802</v>
      </c>
      <c r="H33" s="1"/>
      <c r="I33" s="18">
        <f t="shared" si="1"/>
        <v>26</v>
      </c>
      <c r="J33" s="19" t="str">
        <f t="shared" si="2"/>
        <v xml:space="preserve">Фасоль консервированная, 400 г ж/б ГОСТ 17649-2014 </v>
      </c>
      <c r="K33" s="13"/>
      <c r="L33" s="20" t="str">
        <f t="shared" si="3"/>
        <v>шт</v>
      </c>
      <c r="M33" s="25"/>
      <c r="N33" s="10"/>
      <c r="O33" s="20">
        <f t="shared" si="4"/>
        <v>1</v>
      </c>
      <c r="P33" s="21">
        <f t="shared" si="6"/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39.75" customHeight="1" x14ac:dyDescent="0.25">
      <c r="A34" s="4"/>
      <c r="B34" s="9">
        <v>27</v>
      </c>
      <c r="C34" s="28" t="s">
        <v>46</v>
      </c>
      <c r="D34" s="10" t="s">
        <v>19</v>
      </c>
      <c r="E34" s="10">
        <v>38.5254237288136</v>
      </c>
      <c r="F34" s="11">
        <v>1</v>
      </c>
      <c r="G34" s="23">
        <f t="shared" si="0"/>
        <v>38.5254237288136</v>
      </c>
      <c r="H34" s="1"/>
      <c r="I34" s="18">
        <f t="shared" si="1"/>
        <v>27</v>
      </c>
      <c r="J34" s="19" t="str">
        <f t="shared" si="2"/>
        <v xml:space="preserve">Хлопья овсяные, ГОСТ 21149-93 </v>
      </c>
      <c r="K34" s="13"/>
      <c r="L34" s="20" t="str">
        <f t="shared" si="3"/>
        <v>кг</v>
      </c>
      <c r="M34" s="25"/>
      <c r="N34" s="10"/>
      <c r="O34" s="20">
        <f t="shared" si="4"/>
        <v>1</v>
      </c>
      <c r="P34" s="21">
        <f t="shared" si="6"/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33.75" customHeight="1" x14ac:dyDescent="0.25">
      <c r="A35" s="4"/>
      <c r="B35" s="9">
        <v>28</v>
      </c>
      <c r="C35" s="28" t="s">
        <v>48</v>
      </c>
      <c r="D35" s="10" t="s">
        <v>18</v>
      </c>
      <c r="E35" s="10">
        <v>56.228813559321999</v>
      </c>
      <c r="F35" s="11">
        <v>1</v>
      </c>
      <c r="G35" s="23">
        <f t="shared" si="0"/>
        <v>56.228813559321999</v>
      </c>
      <c r="H35" s="1"/>
      <c r="I35" s="18">
        <f t="shared" si="1"/>
        <v>28</v>
      </c>
      <c r="J35" s="19" t="str">
        <f t="shared" si="2"/>
        <v xml:space="preserve">Чай, пакетированный    25 пак </v>
      </c>
      <c r="K35" s="13"/>
      <c r="L35" s="20" t="str">
        <f t="shared" si="3"/>
        <v>шт</v>
      </c>
      <c r="M35" s="25"/>
      <c r="N35" s="10"/>
      <c r="O35" s="20">
        <f t="shared" si="4"/>
        <v>1</v>
      </c>
      <c r="P35" s="21">
        <f t="shared" si="6"/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33" customHeight="1" x14ac:dyDescent="0.25">
      <c r="A36" s="4"/>
      <c r="B36" s="9">
        <v>29</v>
      </c>
      <c r="C36" s="28" t="s">
        <v>47</v>
      </c>
      <c r="D36" s="10" t="s">
        <v>18</v>
      </c>
      <c r="E36" s="10">
        <v>195.76271186440701</v>
      </c>
      <c r="F36" s="11">
        <v>1</v>
      </c>
      <c r="G36" s="23">
        <f t="shared" si="0"/>
        <v>195.76271186440701</v>
      </c>
      <c r="H36" s="1"/>
      <c r="I36" s="18">
        <f t="shared" si="1"/>
        <v>29</v>
      </c>
      <c r="J36" s="19" t="str">
        <f t="shared" si="2"/>
        <v xml:space="preserve">Чай, пакетированный 100 пак </v>
      </c>
      <c r="K36" s="13"/>
      <c r="L36" s="20" t="str">
        <f t="shared" si="3"/>
        <v>шт</v>
      </c>
      <c r="M36" s="25"/>
      <c r="N36" s="10"/>
      <c r="O36" s="20">
        <f t="shared" si="4"/>
        <v>1</v>
      </c>
      <c r="P36" s="21">
        <f t="shared" si="6"/>
        <v>0</v>
      </c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33" customHeight="1" x14ac:dyDescent="0.25">
      <c r="A37" s="4"/>
      <c r="B37" s="9">
        <v>30</v>
      </c>
      <c r="C37" s="28" t="s">
        <v>49</v>
      </c>
      <c r="D37" s="10" t="s">
        <v>18</v>
      </c>
      <c r="E37" s="10">
        <v>124.22033898305087</v>
      </c>
      <c r="F37" s="11">
        <v>1</v>
      </c>
      <c r="G37" s="23">
        <f t="shared" si="0"/>
        <v>124.22033898305087</v>
      </c>
      <c r="H37" s="1"/>
      <c r="I37" s="18">
        <f t="shared" si="1"/>
        <v>30</v>
      </c>
      <c r="J37" s="19" t="str">
        <f t="shared" si="2"/>
        <v>Чай,  крупнолистовой 200г</v>
      </c>
      <c r="K37" s="13"/>
      <c r="L37" s="20" t="str">
        <f t="shared" si="3"/>
        <v>шт</v>
      </c>
      <c r="M37" s="25"/>
      <c r="N37" s="10"/>
      <c r="O37" s="20">
        <f t="shared" si="4"/>
        <v>1</v>
      </c>
      <c r="P37" s="21">
        <f t="shared" si="6"/>
        <v>0</v>
      </c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63.75" customHeight="1" thickBot="1" x14ac:dyDescent="0.3">
      <c r="A38" s="4"/>
      <c r="B38" s="9">
        <v>31</v>
      </c>
      <c r="C38" s="28" t="s">
        <v>50</v>
      </c>
      <c r="D38" s="10" t="s">
        <v>18</v>
      </c>
      <c r="E38" s="12">
        <v>59.152542372881399</v>
      </c>
      <c r="F38" s="11">
        <v>1</v>
      </c>
      <c r="G38" s="23">
        <f t="shared" si="0"/>
        <v>59.152542372881399</v>
      </c>
      <c r="H38" s="1"/>
      <c r="I38" s="18">
        <f t="shared" si="1"/>
        <v>31</v>
      </c>
      <c r="J38" s="19" t="str">
        <f t="shared" si="2"/>
        <v>Шампиньоны консервированные, 425 мл резанные ГОСТ Р 54677-2011</v>
      </c>
      <c r="K38" s="14"/>
      <c r="L38" s="20" t="str">
        <f t="shared" si="3"/>
        <v>шт</v>
      </c>
      <c r="M38" s="25"/>
      <c r="N38" s="12"/>
      <c r="O38" s="20">
        <f t="shared" si="4"/>
        <v>1</v>
      </c>
      <c r="P38" s="22">
        <f t="shared" si="6"/>
        <v>0</v>
      </c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1" customHeight="1" thickBot="1" x14ac:dyDescent="0.3">
      <c r="A39" s="4"/>
      <c r="B39" s="32" t="s">
        <v>7</v>
      </c>
      <c r="C39" s="33"/>
      <c r="D39" s="33"/>
      <c r="E39" s="33"/>
      <c r="F39" s="34"/>
      <c r="G39" s="15">
        <f>SUM(G8:G38)</f>
        <v>1968.2134052388294</v>
      </c>
      <c r="H39" s="1"/>
      <c r="I39" s="32" t="s">
        <v>7</v>
      </c>
      <c r="J39" s="33"/>
      <c r="K39" s="33"/>
      <c r="L39" s="33"/>
      <c r="M39" s="33"/>
      <c r="N39" s="33"/>
      <c r="O39" s="34"/>
      <c r="P39" s="15">
        <f>SUM(P8:P38)</f>
        <v>0</v>
      </c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" customHeight="1" x14ac:dyDescent="0.25">
      <c r="A40" s="4"/>
      <c r="B40" s="44" t="s">
        <v>17</v>
      </c>
      <c r="C40" s="45"/>
      <c r="D40" s="45"/>
      <c r="E40" s="45"/>
      <c r="F40" s="26">
        <v>0.2</v>
      </c>
      <c r="G40" s="16">
        <f>G39*F40</f>
        <v>393.6426810477659</v>
      </c>
      <c r="H40" s="1"/>
      <c r="I40" s="44" t="s">
        <v>17</v>
      </c>
      <c r="J40" s="45"/>
      <c r="K40" s="45"/>
      <c r="L40" s="45"/>
      <c r="M40" s="45"/>
      <c r="N40" s="45"/>
      <c r="O40" s="26">
        <v>0.2</v>
      </c>
      <c r="P40" s="16">
        <f>P39*O40</f>
        <v>0</v>
      </c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thickBot="1" x14ac:dyDescent="0.3">
      <c r="A41" s="4"/>
      <c r="B41" s="37" t="s">
        <v>8</v>
      </c>
      <c r="C41" s="38"/>
      <c r="D41" s="38"/>
      <c r="E41" s="38"/>
      <c r="F41" s="39"/>
      <c r="G41" s="17">
        <f>G39+G40</f>
        <v>2361.8560862865952</v>
      </c>
      <c r="H41" s="1"/>
      <c r="I41" s="37" t="s">
        <v>8</v>
      </c>
      <c r="J41" s="38"/>
      <c r="K41" s="38"/>
      <c r="L41" s="38"/>
      <c r="M41" s="38"/>
      <c r="N41" s="38"/>
      <c r="O41" s="39"/>
      <c r="P41" s="17">
        <f>P39+P40</f>
        <v>0</v>
      </c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x14ac:dyDescent="0.25">
      <c r="Z42" s="1"/>
    </row>
  </sheetData>
  <mergeCells count="10">
    <mergeCell ref="I6:P6"/>
    <mergeCell ref="I39:O39"/>
    <mergeCell ref="B1:P1"/>
    <mergeCell ref="B3:E3"/>
    <mergeCell ref="B39:F39"/>
    <mergeCell ref="B41:F41"/>
    <mergeCell ref="B6:G6"/>
    <mergeCell ref="I41:O41"/>
    <mergeCell ref="B40:E40"/>
    <mergeCell ref="I40:N4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Игнатова Татьяна Анатольевна</cp:lastModifiedBy>
  <dcterms:created xsi:type="dcterms:W3CDTF">2018-05-22T01:14:50Z</dcterms:created>
  <dcterms:modified xsi:type="dcterms:W3CDTF">2018-12-03T07:18:34Z</dcterms:modified>
</cp:coreProperties>
</file>