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9" i="1" l="1"/>
  <c r="G265" i="1"/>
  <c r="I265" i="1"/>
  <c r="J265" i="1"/>
  <c r="L265" i="1"/>
  <c r="M265" i="1"/>
  <c r="O265" i="1"/>
  <c r="P265" i="1"/>
  <c r="G219" i="1"/>
  <c r="I219" i="1"/>
  <c r="J219" i="1"/>
  <c r="L219" i="1"/>
  <c r="M219" i="1"/>
  <c r="O219" i="1"/>
  <c r="P219" i="1" s="1"/>
  <c r="G220" i="1"/>
  <c r="I220" i="1"/>
  <c r="J220" i="1"/>
  <c r="L220" i="1"/>
  <c r="M220" i="1"/>
  <c r="O220" i="1"/>
  <c r="P220" i="1" s="1"/>
  <c r="G221" i="1"/>
  <c r="I221" i="1"/>
  <c r="J221" i="1"/>
  <c r="L221" i="1"/>
  <c r="M221" i="1"/>
  <c r="O221" i="1"/>
  <c r="P221" i="1" s="1"/>
  <c r="G222" i="1"/>
  <c r="I222" i="1"/>
  <c r="J222" i="1"/>
  <c r="L222" i="1"/>
  <c r="M222" i="1"/>
  <c r="O222" i="1"/>
  <c r="P222" i="1" s="1"/>
  <c r="G223" i="1"/>
  <c r="I223" i="1"/>
  <c r="J223" i="1"/>
  <c r="L223" i="1"/>
  <c r="M223" i="1"/>
  <c r="O223" i="1"/>
  <c r="P223" i="1" s="1"/>
  <c r="G224" i="1"/>
  <c r="I224" i="1"/>
  <c r="J224" i="1"/>
  <c r="L224" i="1"/>
  <c r="M224" i="1"/>
  <c r="O224" i="1"/>
  <c r="P224" i="1" s="1"/>
  <c r="G225" i="1"/>
  <c r="I225" i="1"/>
  <c r="J225" i="1"/>
  <c r="L225" i="1"/>
  <c r="M225" i="1"/>
  <c r="O225" i="1"/>
  <c r="P225" i="1" s="1"/>
  <c r="G226" i="1"/>
  <c r="I226" i="1"/>
  <c r="J226" i="1"/>
  <c r="L226" i="1"/>
  <c r="M226" i="1"/>
  <c r="O226" i="1"/>
  <c r="P226" i="1" s="1"/>
  <c r="G227" i="1"/>
  <c r="I227" i="1"/>
  <c r="J227" i="1"/>
  <c r="L227" i="1"/>
  <c r="M227" i="1"/>
  <c r="O227" i="1"/>
  <c r="P227" i="1" s="1"/>
  <c r="G228" i="1"/>
  <c r="I228" i="1"/>
  <c r="J228" i="1"/>
  <c r="L228" i="1"/>
  <c r="M228" i="1"/>
  <c r="O228" i="1"/>
  <c r="P228" i="1" s="1"/>
  <c r="G229" i="1"/>
  <c r="I229" i="1"/>
  <c r="J229" i="1"/>
  <c r="L229" i="1"/>
  <c r="M229" i="1"/>
  <c r="O229" i="1"/>
  <c r="P229" i="1" s="1"/>
  <c r="G230" i="1"/>
  <c r="I230" i="1"/>
  <c r="J230" i="1"/>
  <c r="L230" i="1"/>
  <c r="M230" i="1"/>
  <c r="O230" i="1"/>
  <c r="P230" i="1" s="1"/>
  <c r="G231" i="1"/>
  <c r="I231" i="1"/>
  <c r="J231" i="1"/>
  <c r="L231" i="1"/>
  <c r="M231" i="1"/>
  <c r="O231" i="1"/>
  <c r="P231" i="1" s="1"/>
  <c r="G232" i="1"/>
  <c r="I232" i="1"/>
  <c r="J232" i="1"/>
  <c r="L232" i="1"/>
  <c r="M232" i="1"/>
  <c r="O232" i="1"/>
  <c r="P232" i="1" s="1"/>
  <c r="G233" i="1"/>
  <c r="I233" i="1"/>
  <c r="J233" i="1"/>
  <c r="L233" i="1"/>
  <c r="M233" i="1"/>
  <c r="O233" i="1"/>
  <c r="P233" i="1" s="1"/>
  <c r="G234" i="1"/>
  <c r="I234" i="1"/>
  <c r="J234" i="1"/>
  <c r="L234" i="1"/>
  <c r="M234" i="1"/>
  <c r="O234" i="1"/>
  <c r="P234" i="1" s="1"/>
  <c r="G235" i="1"/>
  <c r="I235" i="1"/>
  <c r="J235" i="1"/>
  <c r="L235" i="1"/>
  <c r="M235" i="1"/>
  <c r="O235" i="1"/>
  <c r="P235" i="1" s="1"/>
  <c r="G236" i="1"/>
  <c r="I236" i="1"/>
  <c r="J236" i="1"/>
  <c r="L236" i="1"/>
  <c r="M236" i="1"/>
  <c r="O236" i="1"/>
  <c r="P236" i="1" s="1"/>
  <c r="G237" i="1"/>
  <c r="I237" i="1"/>
  <c r="J237" i="1"/>
  <c r="L237" i="1"/>
  <c r="M237" i="1"/>
  <c r="O237" i="1"/>
  <c r="P237" i="1" s="1"/>
  <c r="G238" i="1"/>
  <c r="I238" i="1"/>
  <c r="J238" i="1"/>
  <c r="L238" i="1"/>
  <c r="M238" i="1"/>
  <c r="O238" i="1"/>
  <c r="P238" i="1" s="1"/>
  <c r="G239" i="1"/>
  <c r="I239" i="1"/>
  <c r="J239" i="1"/>
  <c r="L239" i="1"/>
  <c r="M239" i="1"/>
  <c r="O239" i="1"/>
  <c r="P239" i="1" s="1"/>
  <c r="G240" i="1"/>
  <c r="I240" i="1"/>
  <c r="J240" i="1"/>
  <c r="L240" i="1"/>
  <c r="M240" i="1"/>
  <c r="O240" i="1"/>
  <c r="P240" i="1" s="1"/>
  <c r="G241" i="1"/>
  <c r="I241" i="1"/>
  <c r="J241" i="1"/>
  <c r="L241" i="1"/>
  <c r="M241" i="1"/>
  <c r="O241" i="1"/>
  <c r="P241" i="1" s="1"/>
  <c r="G242" i="1"/>
  <c r="I242" i="1"/>
  <c r="J242" i="1"/>
  <c r="L242" i="1"/>
  <c r="M242" i="1"/>
  <c r="O242" i="1"/>
  <c r="P242" i="1" s="1"/>
  <c r="G133" i="1"/>
  <c r="I133" i="1"/>
  <c r="J133" i="1"/>
  <c r="L133" i="1"/>
  <c r="M133" i="1"/>
  <c r="O133" i="1"/>
  <c r="P133" i="1" s="1"/>
  <c r="G134" i="1"/>
  <c r="I134" i="1"/>
  <c r="J134" i="1"/>
  <c r="L134" i="1"/>
  <c r="M134" i="1"/>
  <c r="O134" i="1"/>
  <c r="P134" i="1" s="1"/>
  <c r="G135" i="1"/>
  <c r="I135" i="1"/>
  <c r="J135" i="1"/>
  <c r="L135" i="1"/>
  <c r="M135" i="1"/>
  <c r="O135" i="1"/>
  <c r="P135" i="1" s="1"/>
  <c r="G136" i="1"/>
  <c r="I136" i="1"/>
  <c r="J136" i="1"/>
  <c r="L136" i="1"/>
  <c r="M136" i="1"/>
  <c r="O136" i="1"/>
  <c r="P136" i="1" s="1"/>
  <c r="G137" i="1"/>
  <c r="I137" i="1"/>
  <c r="J137" i="1"/>
  <c r="L137" i="1"/>
  <c r="M137" i="1"/>
  <c r="O137" i="1"/>
  <c r="P137" i="1" s="1"/>
  <c r="G138" i="1"/>
  <c r="I138" i="1"/>
  <c r="J138" i="1"/>
  <c r="L138" i="1"/>
  <c r="M138" i="1"/>
  <c r="O138" i="1"/>
  <c r="P138" i="1" s="1"/>
  <c r="G139" i="1"/>
  <c r="I139" i="1"/>
  <c r="J139" i="1"/>
  <c r="L139" i="1"/>
  <c r="M139" i="1"/>
  <c r="O139" i="1"/>
  <c r="P139" i="1" s="1"/>
  <c r="G140" i="1"/>
  <c r="I140" i="1"/>
  <c r="J140" i="1"/>
  <c r="L140" i="1"/>
  <c r="M140" i="1"/>
  <c r="O140" i="1"/>
  <c r="P140" i="1" s="1"/>
  <c r="G141" i="1"/>
  <c r="I141" i="1"/>
  <c r="J141" i="1"/>
  <c r="L141" i="1"/>
  <c r="M141" i="1"/>
  <c r="O141" i="1"/>
  <c r="P141" i="1" s="1"/>
  <c r="G142" i="1"/>
  <c r="I142" i="1"/>
  <c r="J142" i="1"/>
  <c r="L142" i="1"/>
  <c r="M142" i="1"/>
  <c r="O142" i="1"/>
  <c r="P142" i="1" s="1"/>
  <c r="G143" i="1"/>
  <c r="I143" i="1"/>
  <c r="J143" i="1"/>
  <c r="L143" i="1"/>
  <c r="M143" i="1"/>
  <c r="O143" i="1"/>
  <c r="P143" i="1" s="1"/>
  <c r="G144" i="1"/>
  <c r="I144" i="1"/>
  <c r="J144" i="1"/>
  <c r="L144" i="1"/>
  <c r="M144" i="1"/>
  <c r="O144" i="1"/>
  <c r="P144" i="1" s="1"/>
  <c r="G145" i="1"/>
  <c r="I145" i="1"/>
  <c r="J145" i="1"/>
  <c r="L145" i="1"/>
  <c r="M145" i="1"/>
  <c r="O145" i="1"/>
  <c r="P145" i="1" s="1"/>
  <c r="G146" i="1"/>
  <c r="I146" i="1"/>
  <c r="J146" i="1"/>
  <c r="L146" i="1"/>
  <c r="M146" i="1"/>
  <c r="O146" i="1"/>
  <c r="P146" i="1" s="1"/>
  <c r="G147" i="1"/>
  <c r="I147" i="1"/>
  <c r="J147" i="1"/>
  <c r="L147" i="1"/>
  <c r="M147" i="1"/>
  <c r="O147" i="1"/>
  <c r="P147" i="1" s="1"/>
  <c r="G148" i="1"/>
  <c r="I148" i="1"/>
  <c r="J148" i="1"/>
  <c r="L148" i="1"/>
  <c r="M148" i="1"/>
  <c r="O148" i="1"/>
  <c r="P148" i="1" s="1"/>
  <c r="G149" i="1"/>
  <c r="I149" i="1"/>
  <c r="J149" i="1"/>
  <c r="L149" i="1"/>
  <c r="M149" i="1"/>
  <c r="O149" i="1"/>
  <c r="P149" i="1" s="1"/>
  <c r="G150" i="1"/>
  <c r="I150" i="1"/>
  <c r="J150" i="1"/>
  <c r="L150" i="1"/>
  <c r="M150" i="1"/>
  <c r="O150" i="1"/>
  <c r="P150" i="1" s="1"/>
  <c r="G151" i="1"/>
  <c r="I151" i="1"/>
  <c r="J151" i="1"/>
  <c r="L151" i="1"/>
  <c r="M151" i="1"/>
  <c r="O151" i="1"/>
  <c r="P151" i="1" s="1"/>
  <c r="G152" i="1"/>
  <c r="I152" i="1"/>
  <c r="J152" i="1"/>
  <c r="L152" i="1"/>
  <c r="M152" i="1"/>
  <c r="O152" i="1"/>
  <c r="P152" i="1" s="1"/>
  <c r="G153" i="1"/>
  <c r="I153" i="1"/>
  <c r="J153" i="1"/>
  <c r="L153" i="1"/>
  <c r="M153" i="1"/>
  <c r="O153" i="1"/>
  <c r="P153" i="1" s="1"/>
  <c r="G154" i="1"/>
  <c r="I154" i="1"/>
  <c r="J154" i="1"/>
  <c r="L154" i="1"/>
  <c r="M154" i="1"/>
  <c r="O154" i="1"/>
  <c r="P154" i="1" s="1"/>
  <c r="G155" i="1"/>
  <c r="I155" i="1"/>
  <c r="J155" i="1"/>
  <c r="L155" i="1"/>
  <c r="M155" i="1"/>
  <c r="O155" i="1"/>
  <c r="P155" i="1" s="1"/>
  <c r="G156" i="1"/>
  <c r="I156" i="1"/>
  <c r="J156" i="1"/>
  <c r="L156" i="1"/>
  <c r="M156" i="1"/>
  <c r="O156" i="1"/>
  <c r="P156" i="1" s="1"/>
  <c r="G157" i="1"/>
  <c r="I157" i="1"/>
  <c r="J157" i="1"/>
  <c r="L157" i="1"/>
  <c r="M157" i="1"/>
  <c r="O157" i="1"/>
  <c r="P157" i="1" s="1"/>
  <c r="G158" i="1"/>
  <c r="I158" i="1"/>
  <c r="J158" i="1"/>
  <c r="L158" i="1"/>
  <c r="M158" i="1"/>
  <c r="O158" i="1"/>
  <c r="P158" i="1" s="1"/>
  <c r="G159" i="1"/>
  <c r="I159" i="1"/>
  <c r="J159" i="1"/>
  <c r="L159" i="1"/>
  <c r="M159" i="1"/>
  <c r="O159" i="1"/>
  <c r="P159" i="1" s="1"/>
  <c r="G160" i="1"/>
  <c r="I160" i="1"/>
  <c r="J160" i="1"/>
  <c r="L160" i="1"/>
  <c r="M160" i="1"/>
  <c r="O160" i="1"/>
  <c r="P160" i="1" s="1"/>
  <c r="G161" i="1"/>
  <c r="I161" i="1"/>
  <c r="J161" i="1"/>
  <c r="L161" i="1"/>
  <c r="M161" i="1"/>
  <c r="O161" i="1"/>
  <c r="P161" i="1" s="1"/>
  <c r="G162" i="1"/>
  <c r="I162" i="1"/>
  <c r="J162" i="1"/>
  <c r="L162" i="1"/>
  <c r="M162" i="1"/>
  <c r="O162" i="1"/>
  <c r="P162" i="1" s="1"/>
  <c r="G163" i="1"/>
  <c r="I163" i="1"/>
  <c r="J163" i="1"/>
  <c r="L163" i="1"/>
  <c r="M163" i="1"/>
  <c r="O163" i="1"/>
  <c r="P163" i="1" s="1"/>
  <c r="G164" i="1"/>
  <c r="I164" i="1"/>
  <c r="J164" i="1"/>
  <c r="L164" i="1"/>
  <c r="M164" i="1"/>
  <c r="O164" i="1"/>
  <c r="P164" i="1" s="1"/>
  <c r="G165" i="1"/>
  <c r="I165" i="1"/>
  <c r="J165" i="1"/>
  <c r="L165" i="1"/>
  <c r="M165" i="1"/>
  <c r="O165" i="1"/>
  <c r="P165" i="1" s="1"/>
  <c r="G166" i="1"/>
  <c r="I166" i="1"/>
  <c r="J166" i="1"/>
  <c r="L166" i="1"/>
  <c r="M166" i="1"/>
  <c r="O166" i="1"/>
  <c r="P166" i="1" s="1"/>
  <c r="G167" i="1"/>
  <c r="I167" i="1"/>
  <c r="J167" i="1"/>
  <c r="L167" i="1"/>
  <c r="M167" i="1"/>
  <c r="O167" i="1"/>
  <c r="P167" i="1" s="1"/>
  <c r="G168" i="1"/>
  <c r="I168" i="1"/>
  <c r="J168" i="1"/>
  <c r="L168" i="1"/>
  <c r="M168" i="1"/>
  <c r="O168" i="1"/>
  <c r="P168" i="1" s="1"/>
  <c r="O292" i="1" l="1"/>
  <c r="P292" i="1" s="1"/>
  <c r="O293" i="1"/>
  <c r="P293" i="1" s="1"/>
  <c r="O294" i="1"/>
  <c r="P294" i="1" s="1"/>
  <c r="O295" i="1"/>
  <c r="P295" i="1" s="1"/>
  <c r="O296" i="1"/>
  <c r="P296" i="1" s="1"/>
  <c r="O297" i="1"/>
  <c r="P297" i="1" s="1"/>
  <c r="O298" i="1"/>
  <c r="P298" i="1" s="1"/>
  <c r="O299" i="1"/>
  <c r="P299" i="1" s="1"/>
  <c r="M292" i="1"/>
  <c r="M293" i="1"/>
  <c r="M294" i="1"/>
  <c r="M295" i="1"/>
  <c r="M296" i="1"/>
  <c r="M297" i="1"/>
  <c r="M298" i="1"/>
  <c r="M299" i="1"/>
  <c r="L292" i="1"/>
  <c r="L293" i="1"/>
  <c r="L294" i="1"/>
  <c r="L295" i="1"/>
  <c r="L296" i="1"/>
  <c r="L297" i="1"/>
  <c r="L298" i="1"/>
  <c r="L299" i="1"/>
  <c r="J292" i="1"/>
  <c r="J293" i="1"/>
  <c r="J294" i="1"/>
  <c r="J295" i="1"/>
  <c r="J296" i="1"/>
  <c r="J297" i="1"/>
  <c r="J298" i="1"/>
  <c r="J299" i="1"/>
  <c r="G292" i="1"/>
  <c r="G293" i="1"/>
  <c r="G294" i="1"/>
  <c r="G295" i="1"/>
  <c r="G296" i="1"/>
  <c r="G297" i="1"/>
  <c r="G298" i="1"/>
  <c r="G299" i="1"/>
  <c r="O291" i="1"/>
  <c r="P291" i="1" s="1"/>
  <c r="M291" i="1"/>
  <c r="L291" i="1"/>
  <c r="J291" i="1"/>
  <c r="G291" i="1"/>
  <c r="O269" i="1"/>
  <c r="P269" i="1" s="1"/>
  <c r="O270" i="1"/>
  <c r="P270" i="1" s="1"/>
  <c r="O271" i="1"/>
  <c r="P271" i="1" s="1"/>
  <c r="O272" i="1"/>
  <c r="P272" i="1" s="1"/>
  <c r="O273" i="1"/>
  <c r="P273" i="1" s="1"/>
  <c r="O274" i="1"/>
  <c r="P274" i="1" s="1"/>
  <c r="O275" i="1"/>
  <c r="P275" i="1" s="1"/>
  <c r="O276" i="1"/>
  <c r="P276" i="1" s="1"/>
  <c r="O277" i="1"/>
  <c r="P277" i="1" s="1"/>
  <c r="O278" i="1"/>
  <c r="P278" i="1" s="1"/>
  <c r="O279" i="1"/>
  <c r="P279" i="1" s="1"/>
  <c r="O280" i="1"/>
  <c r="P280" i="1" s="1"/>
  <c r="O281" i="1"/>
  <c r="P281" i="1" s="1"/>
  <c r="O282" i="1"/>
  <c r="P282" i="1" s="1"/>
  <c r="O283" i="1"/>
  <c r="P283" i="1" s="1"/>
  <c r="O284" i="1"/>
  <c r="P284" i="1" s="1"/>
  <c r="O285" i="1"/>
  <c r="P285" i="1" s="1"/>
  <c r="O286" i="1"/>
  <c r="P286" i="1" s="1"/>
  <c r="O287" i="1"/>
  <c r="P287" i="1" s="1"/>
  <c r="O288" i="1"/>
  <c r="P288" i="1" s="1"/>
  <c r="O268" i="1"/>
  <c r="P268" i="1" s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68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O213" i="1"/>
  <c r="P213" i="1" s="1"/>
  <c r="O214" i="1"/>
  <c r="P214" i="1" s="1"/>
  <c r="O215" i="1"/>
  <c r="P215" i="1" s="1"/>
  <c r="O216" i="1"/>
  <c r="P216" i="1" s="1"/>
  <c r="O217" i="1"/>
  <c r="P217" i="1" s="1"/>
  <c r="O218" i="1"/>
  <c r="P218" i="1" s="1"/>
  <c r="O243" i="1"/>
  <c r="P243" i="1" s="1"/>
  <c r="O244" i="1"/>
  <c r="P244" i="1" s="1"/>
  <c r="O245" i="1"/>
  <c r="P245" i="1" s="1"/>
  <c r="O246" i="1"/>
  <c r="P246" i="1" s="1"/>
  <c r="O247" i="1"/>
  <c r="P247" i="1" s="1"/>
  <c r="O248" i="1"/>
  <c r="P248" i="1" s="1"/>
  <c r="O249" i="1"/>
  <c r="P249" i="1" s="1"/>
  <c r="O250" i="1"/>
  <c r="P250" i="1" s="1"/>
  <c r="O251" i="1"/>
  <c r="P251" i="1" s="1"/>
  <c r="O252" i="1"/>
  <c r="P252" i="1" s="1"/>
  <c r="O253" i="1"/>
  <c r="P253" i="1" s="1"/>
  <c r="O254" i="1"/>
  <c r="P254" i="1" s="1"/>
  <c r="O255" i="1"/>
  <c r="P255" i="1" s="1"/>
  <c r="O256" i="1"/>
  <c r="P256" i="1" s="1"/>
  <c r="O257" i="1"/>
  <c r="P257" i="1" s="1"/>
  <c r="O258" i="1"/>
  <c r="P258" i="1" s="1"/>
  <c r="O259" i="1"/>
  <c r="P259" i="1" s="1"/>
  <c r="O260" i="1"/>
  <c r="P260" i="1" s="1"/>
  <c r="O261" i="1"/>
  <c r="P261" i="1" s="1"/>
  <c r="O262" i="1"/>
  <c r="P262" i="1" s="1"/>
  <c r="O263" i="1"/>
  <c r="P263" i="1" s="1"/>
  <c r="O264" i="1"/>
  <c r="P264" i="1" s="1"/>
  <c r="M213" i="1"/>
  <c r="M214" i="1"/>
  <c r="M215" i="1"/>
  <c r="M216" i="1"/>
  <c r="M217" i="1"/>
  <c r="M218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L213" i="1"/>
  <c r="L214" i="1"/>
  <c r="L215" i="1"/>
  <c r="L216" i="1"/>
  <c r="L217" i="1"/>
  <c r="L218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J213" i="1"/>
  <c r="J214" i="1"/>
  <c r="J215" i="1"/>
  <c r="J216" i="1"/>
  <c r="J217" i="1"/>
  <c r="J218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I213" i="1"/>
  <c r="I214" i="1"/>
  <c r="I215" i="1"/>
  <c r="I216" i="1"/>
  <c r="I217" i="1"/>
  <c r="I218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G213" i="1"/>
  <c r="G214" i="1"/>
  <c r="G215" i="1"/>
  <c r="G216" i="1"/>
  <c r="G217" i="1"/>
  <c r="G218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O174" i="1"/>
  <c r="P174" i="1" s="1"/>
  <c r="O175" i="1"/>
  <c r="P175" i="1" s="1"/>
  <c r="O176" i="1"/>
  <c r="P176" i="1" s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199" i="1"/>
  <c r="P199" i="1" s="1"/>
  <c r="O200" i="1"/>
  <c r="P200" i="1" s="1"/>
  <c r="O201" i="1"/>
  <c r="P201" i="1" s="1"/>
  <c r="O202" i="1"/>
  <c r="P202" i="1" s="1"/>
  <c r="O203" i="1"/>
  <c r="P203" i="1" s="1"/>
  <c r="O204" i="1"/>
  <c r="P204" i="1" s="1"/>
  <c r="O205" i="1"/>
  <c r="P205" i="1" s="1"/>
  <c r="O206" i="1"/>
  <c r="P206" i="1" s="1"/>
  <c r="O207" i="1"/>
  <c r="P207" i="1" s="1"/>
  <c r="O208" i="1"/>
  <c r="P208" i="1" s="1"/>
  <c r="O209" i="1"/>
  <c r="P209" i="1" s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O172" i="1"/>
  <c r="P172" i="1" s="1"/>
  <c r="O173" i="1"/>
  <c r="P173" i="1" s="1"/>
  <c r="O212" i="1"/>
  <c r="P212" i="1" s="1"/>
  <c r="M172" i="1"/>
  <c r="M173" i="1"/>
  <c r="M212" i="1"/>
  <c r="L172" i="1"/>
  <c r="L173" i="1"/>
  <c r="L212" i="1"/>
  <c r="J172" i="1"/>
  <c r="J173" i="1"/>
  <c r="J212" i="1"/>
  <c r="I172" i="1"/>
  <c r="I173" i="1"/>
  <c r="I212" i="1"/>
  <c r="G172" i="1"/>
  <c r="G173" i="1"/>
  <c r="G212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O81" i="1"/>
  <c r="P81" i="1" s="1"/>
  <c r="O80" i="1"/>
  <c r="P80" i="1" s="1"/>
  <c r="M81" i="1"/>
  <c r="M80" i="1"/>
  <c r="L81" i="1"/>
  <c r="L80" i="1"/>
  <c r="J81" i="1"/>
  <c r="J80" i="1"/>
  <c r="I81" i="1"/>
  <c r="I80" i="1"/>
  <c r="G300" i="1" l="1"/>
  <c r="P300" i="1"/>
  <c r="G289" i="1"/>
  <c r="P289" i="1"/>
  <c r="P266" i="1"/>
  <c r="G266" i="1"/>
  <c r="P210" i="1"/>
  <c r="G210" i="1"/>
  <c r="P169" i="1"/>
  <c r="O19" i="1" l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G80" i="1"/>
  <c r="G81" i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0" i="1"/>
  <c r="J11" i="1"/>
  <c r="J10" i="1"/>
  <c r="P78" i="1" l="1"/>
  <c r="P301" i="1" s="1"/>
  <c r="P302" i="1" s="1"/>
  <c r="P303" i="1" s="1"/>
  <c r="M20" i="1"/>
  <c r="M12" i="1"/>
  <c r="M33" i="1"/>
  <c r="M23" i="1"/>
  <c r="M34" i="1"/>
  <c r="M24" i="1"/>
  <c r="M15" i="1"/>
  <c r="M77" i="1"/>
  <c r="M44" i="1"/>
  <c r="M58" i="1"/>
  <c r="M64" i="1"/>
  <c r="M18" i="1"/>
  <c r="M27" i="1"/>
  <c r="M22" i="1"/>
  <c r="M40" i="1"/>
  <c r="M37" i="1"/>
  <c r="M39" i="1"/>
  <c r="M35" i="1"/>
  <c r="M42" i="1"/>
  <c r="M70" i="1"/>
  <c r="M26" i="1"/>
  <c r="M49" i="1"/>
  <c r="M30" i="1"/>
  <c r="M10" i="1"/>
  <c r="M50" i="1"/>
  <c r="M66" i="1"/>
  <c r="M28" i="1"/>
  <c r="M21" i="1"/>
  <c r="M41" i="1"/>
  <c r="M51" i="1"/>
  <c r="M43" i="1"/>
  <c r="M75" i="1"/>
  <c r="M29" i="1"/>
  <c r="M76" i="1"/>
  <c r="M17" i="1"/>
  <c r="G12" i="1"/>
  <c r="M32" i="1"/>
  <c r="G23" i="1"/>
  <c r="G36" i="1"/>
  <c r="M36" i="1"/>
  <c r="M45" i="1"/>
  <c r="G24" i="1"/>
  <c r="M54" i="1"/>
  <c r="G54" i="1"/>
  <c r="M31" i="1"/>
  <c r="G77" i="1"/>
  <c r="M59" i="1"/>
  <c r="G59" i="1"/>
  <c r="M73" i="1"/>
  <c r="M60" i="1"/>
  <c r="G44" i="1"/>
  <c r="M71" i="1"/>
  <c r="G71" i="1"/>
  <c r="M52" i="1"/>
  <c r="G64" i="1"/>
  <c r="M72" i="1"/>
  <c r="G72" i="1"/>
  <c r="M65" i="1"/>
  <c r="G27" i="1"/>
  <c r="M69" i="1"/>
  <c r="G69" i="1"/>
  <c r="M62" i="1"/>
  <c r="G20" i="1"/>
  <c r="G34" i="1"/>
  <c r="G58" i="1"/>
  <c r="G22" i="1"/>
  <c r="G37" i="1"/>
  <c r="G39" i="1"/>
  <c r="M14" i="1"/>
  <c r="G56" i="1"/>
  <c r="M56" i="1"/>
  <c r="M47" i="1"/>
  <c r="G47" i="1"/>
  <c r="M68" i="1"/>
  <c r="G30" i="1"/>
  <c r="M67" i="1"/>
  <c r="G66" i="1"/>
  <c r="G28" i="1"/>
  <c r="M19" i="1"/>
  <c r="G63" i="1"/>
  <c r="M63" i="1"/>
  <c r="M55" i="1"/>
  <c r="G55" i="1"/>
  <c r="G75" i="1"/>
  <c r="G29" i="1"/>
  <c r="G10" i="1"/>
  <c r="G33" i="1"/>
  <c r="G15" i="1"/>
  <c r="G18" i="1"/>
  <c r="G42" i="1"/>
  <c r="M38" i="1"/>
  <c r="G38" i="1"/>
  <c r="G13" i="1"/>
  <c r="M13" i="1"/>
  <c r="M57" i="1"/>
  <c r="G57" i="1"/>
  <c r="G31" i="1"/>
  <c r="G65" i="1"/>
  <c r="G40" i="1"/>
  <c r="G49" i="1"/>
  <c r="M53" i="1"/>
  <c r="M48" i="1"/>
  <c r="G48" i="1"/>
  <c r="M46" i="1"/>
  <c r="G17" i="1"/>
  <c r="G45" i="1"/>
  <c r="G73" i="1"/>
  <c r="G52" i="1"/>
  <c r="G62" i="1"/>
  <c r="M74" i="1"/>
  <c r="G74" i="1"/>
  <c r="M16" i="1"/>
  <c r="G16" i="1"/>
  <c r="G35" i="1"/>
  <c r="G68" i="1"/>
  <c r="G67" i="1"/>
  <c r="G61" i="1"/>
  <c r="M61" i="1"/>
  <c r="M25" i="1"/>
  <c r="G25" i="1"/>
  <c r="G21" i="1"/>
  <c r="G41" i="1"/>
  <c r="G11" i="1"/>
  <c r="M11" i="1"/>
  <c r="G76" i="1"/>
  <c r="G70" i="1"/>
  <c r="G53" i="1"/>
  <c r="G51" i="1"/>
  <c r="G46" i="1"/>
  <c r="G32" i="1"/>
  <c r="G60" i="1"/>
  <c r="G14" i="1"/>
  <c r="G26" i="1"/>
  <c r="G50" i="1"/>
  <c r="G19" i="1"/>
  <c r="G43" i="1"/>
  <c r="G78" i="1" l="1"/>
  <c r="G301" i="1" s="1"/>
  <c r="G302" i="1" s="1"/>
  <c r="G303" i="1" s="1"/>
</calcChain>
</file>

<file path=xl/sharedStrings.xml><?xml version="1.0" encoding="utf-8"?>
<sst xmlns="http://schemas.openxmlformats.org/spreadsheetml/2006/main" count="603" uniqueCount="234">
  <si>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</si>
  <si>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</si>
  <si>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</si>
  <si>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</si>
  <si>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</si>
  <si>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</si>
  <si>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</si>
  <si>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</si>
  <si>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</si>
  <si>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</si>
  <si>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</si>
  <si>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</si>
  <si>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</si>
  <si>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</si>
  <si>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</si>
  <si>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</si>
  <si>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</si>
  <si>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</si>
  <si>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</si>
  <si>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</si>
  <si>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</si>
  <si>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</si>
  <si>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</si>
  <si>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</si>
  <si>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</si>
  <si>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</si>
  <si>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</si>
  <si>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</si>
  <si>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</si>
  <si>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</si>
  <si>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</si>
  <si>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</si>
  <si>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Блок-контакт, БК-47</t>
  </si>
  <si>
    <t>Выключатель автоматический, ВА 88-40  3Р 630 А 35кА</t>
  </si>
  <si>
    <t>Выключатель автоматический, ВА 88-37 3Р 400 А 35кА</t>
  </si>
  <si>
    <t>Выключатель автоматический, ВА 88-35 3Р 250 А 35кА</t>
  </si>
  <si>
    <t>Выключатель автоматический, ВА 88-35 3Р 200 А 35кА</t>
  </si>
  <si>
    <t>Выключатель автоматический, ВА 88-33 3Р 160 А 35кА</t>
  </si>
  <si>
    <t>Выключатель автоматический, АП50Б3МТ Iр=10Iн  63А</t>
  </si>
  <si>
    <t>Выключатель автоматический, АП50Б3МТ Iр=3,5Iн 500В 6,3А</t>
  </si>
  <si>
    <t>Выключатель автоматический , АП50Б3МТ Iр=3,5Iн 500В 50А</t>
  </si>
  <si>
    <t>Выключатель автоматический , АП50Б3МТ Iр=10Iн 500В 2,5А</t>
  </si>
  <si>
    <t>Выключатель автоматический , АП50Б3МТ Iр=3,5Iн  500В 16А</t>
  </si>
  <si>
    <t>Выключатель автоматический , АП50Б3МТ Iр=Iн 500В 10А</t>
  </si>
  <si>
    <t>выключатель автоматический  , АП50Б2МТ Iр=10Iн  500В 4А</t>
  </si>
  <si>
    <t>Выключатель автоматический, ВА 88-35 3Р 160А 35кА ИЭК</t>
  </si>
  <si>
    <t>Выключатель автоматический, ВА 51-35-340010 400А</t>
  </si>
  <si>
    <t>Выключатель автоматический, ВА 57-35 340010 250А РЭ2500А</t>
  </si>
  <si>
    <t>Выключатель автоматический, ВА 88-32 3Р 100 А 25кА</t>
  </si>
  <si>
    <t>Выключатель автоматический, ВА 47-63 1Р 25А 4,5кА характеристика С</t>
  </si>
  <si>
    <t>Выключатель автоматический, АП502МТ 500В 2,5А 1П 3,5крат</t>
  </si>
  <si>
    <t>Выключатель автоматический, АП503МТ 500В 6,3А 1П 3,5крат</t>
  </si>
  <si>
    <t>Выключатель автоматический, АП502МТ 500В 4А 1П 10крат</t>
  </si>
  <si>
    <t>Выключатель автоматический, АП50Б3МТ Iр=3,5 Iн  16А</t>
  </si>
  <si>
    <t>Выключатель автоматический, АП50Б3МТ Iр=3,5Iн  10А</t>
  </si>
  <si>
    <t>Выключатель автоматический, АЕ-1031-10А</t>
  </si>
  <si>
    <t>Выключатель автоматический, ВА 51-35-340010 250А</t>
  </si>
  <si>
    <t>Выключатель автоматический, ВА 47-63, 3P 16А (C) 4,5kA</t>
  </si>
  <si>
    <t>Выключатель автоматический, ВА 47-63, 2P 4А (C) 4,5kA</t>
  </si>
  <si>
    <t>Выключатель автоматический, ВА 47-63, 2P 2,5А (C) 4,5kA</t>
  </si>
  <si>
    <t>Выключатель автоматический, ВА 47-63, 2P 6А (В) 4,5kA</t>
  </si>
  <si>
    <t>Выключатель автоматический, ВА 47-63 1Р 16А 4,5кА х-ка С</t>
  </si>
  <si>
    <t>Выключатель автоматический АП503МТ Iр=3,5Iн  500В 25А, АП503МТ Iр=3,5Iн  500В 25А</t>
  </si>
  <si>
    <t>выключатель автоматический ВА 4729 1Р 10А х-ка C, ВА 47-29 1Р 10А х-ка С</t>
  </si>
  <si>
    <t>Выключатель автоматический ВА 4729 1Р 6А х-ка С, ВА 47-29 1Р 6А х-ка С</t>
  </si>
  <si>
    <t>Выключатель автоматический ВА47-29 2Р 2А 4,5кА х-ка С ИЭК, ВА47-29 2Р 2А х-ка С</t>
  </si>
  <si>
    <t>Выключатель автоматический ВА47-29 2Р 4А 4,5кА х-ка С ИЭК, ВА47-29 2Р 4А х-ка С</t>
  </si>
  <si>
    <t>Выключатель автоматический двухполюсный, АП50Б2МТ Iр=3,5Iн  4А</t>
  </si>
  <si>
    <t>Выключатель автоматический стационарный с электромагнитным приводом, ВА 51-39 250А</t>
  </si>
  <si>
    <t>Выключатель автоматический трехполюсный, ВА 57-39 400А</t>
  </si>
  <si>
    <t>Выключатель автоматический трехполюсный, ВА 57-39 630А</t>
  </si>
  <si>
    <t>Выключатель автоматический трехполюсный, ВА 57-35 340010 16А</t>
  </si>
  <si>
    <t>Выключатель автоматический трехполюсный, ВА 57-35 340010 40А</t>
  </si>
  <si>
    <t>Выключатель двухклавишный, А 56-003Н</t>
  </si>
  <si>
    <t>Выключатель двухклавишный, С56-003Н</t>
  </si>
  <si>
    <t>Выключатель нагрузки, ВНП-М1-10/630-20 (с приводом)</t>
  </si>
  <si>
    <t>Выключатель нагрузки  без предохранит., с заземляющ.ножами, ВНР-10/400-10з У3</t>
  </si>
  <si>
    <t>Выключатель одноклавишный, А16-У01 о/у 1 клавишный</t>
  </si>
  <si>
    <t>Выключатель одноклавишный, А16-003</t>
  </si>
  <si>
    <t>Выключатель одноклавишный, С16-003Н</t>
  </si>
  <si>
    <t>Выключатель одноклавишный скрытой установки, ВС16-133/VS16-133-B</t>
  </si>
  <si>
    <t>Выключатель-разъединитель, ВР-32-35В-31250-32УХЛ3-250А</t>
  </si>
  <si>
    <t>Кнопка управления, КМЕ-4221</t>
  </si>
  <si>
    <t>Контактор, КМИ-46512 65А 220В</t>
  </si>
  <si>
    <t>Контактор электромагнитный 220В 40А, МК-1-20УЗА</t>
  </si>
  <si>
    <t>Переключатель кулачковый, ПК 1-22 10А</t>
  </si>
  <si>
    <t>Переключатель кулачковый, ПК 1-64 10А</t>
  </si>
  <si>
    <t>Пост кнопочный, ПКЕ-212-2</t>
  </si>
  <si>
    <t>Пускатель , ПМЕ-211 220В</t>
  </si>
  <si>
    <t>Пускатель электромагнитный, ПМЕ-211 380В</t>
  </si>
  <si>
    <t>Рубильник, РС-6  630А правый</t>
  </si>
  <si>
    <t>Рубильник, РПС-2 250А левый</t>
  </si>
  <si>
    <t>Рубильник, РПС-6 630А ( с ПН, правый)</t>
  </si>
  <si>
    <t>рубильник, РПС-4 400А 380В левый</t>
  </si>
  <si>
    <t>рубильник, РПС-4 400А 380В правый</t>
  </si>
  <si>
    <t>Рубильник, РП-5 1000А</t>
  </si>
  <si>
    <t>Рубильник, Р-25-111100 УЗ</t>
  </si>
  <si>
    <t>Рубильник, РПС-6 630А ( с  ПН  левый)</t>
  </si>
  <si>
    <t>Рубильник, РПС-1 100А  правый</t>
  </si>
  <si>
    <t>Рубильник, РПС-2 250А правый</t>
  </si>
  <si>
    <t>Низковольтная аппаратура</t>
  </si>
  <si>
    <t>Автоматический выключатель, ВА 99 250 250А 3Р 35кА</t>
  </si>
  <si>
    <t>Автоматический выключатель, MOELLER PL7-C4/2-DC</t>
  </si>
  <si>
    <t>Автоматический выключатель Moeller, PL7-C4/2-DC</t>
  </si>
  <si>
    <t>Выключатель  автоматический, ВА 57-39 340010 250А,  2500А</t>
  </si>
  <si>
    <t>Выключатель автоматический, 3п 63А C ВА 47-29</t>
  </si>
  <si>
    <t>Выключатель автоматический, ВА51-35М2-340010-160А-2000-690AC-УХЛ3</t>
  </si>
  <si>
    <t>Выключатель автоматический, ВА 51-35М2-340010-20 УХЛЗ.1 380/50,60 100,160/1920А ппмш</t>
  </si>
  <si>
    <t>Выключатель автоматический, ВА 51-35М2-340010-20 УХЛЗ.1 380/50,60 250,125/1500А ппмш</t>
  </si>
  <si>
    <t>Выключатель автоматический , АП50Б2МТ Iр=3,5Iн  500В 16А</t>
  </si>
  <si>
    <t>Выключатель автоматический, С25 1Р АВВ</t>
  </si>
  <si>
    <t>Выключатель автоматический, ВА 99М 400 400А, 3Р, 35кА</t>
  </si>
  <si>
    <t>Выключатель автоматический, ВА 88-33 3Р 125А 35 кА</t>
  </si>
  <si>
    <t>Выключатель автоматический, ВА 47-29 3Р 10А 4,5кА хар-ка D</t>
  </si>
  <si>
    <t>Выключатель автоматический, ВА 88-35 3Р 125А 35кА ИЭК</t>
  </si>
  <si>
    <t>Выключатель автоматический, ВА 57-35 340010 160А</t>
  </si>
  <si>
    <t>Выключатель автоматический, ВА 51-35-340010 160А</t>
  </si>
  <si>
    <t>Выключатель автоматический, АЕ 2066-100 250А</t>
  </si>
  <si>
    <t>Выключатель автоматический, ВА 57-35 340010 100А РЭ1250А</t>
  </si>
  <si>
    <t>Выключатель автоматический, ВА 99М 250 250А, 3Р, 25кА</t>
  </si>
  <si>
    <t>Выключатель автоматический, ВА 99 250 250А, 3Р, 35кА</t>
  </si>
  <si>
    <t>Выключатель автоматический, ВА 88-35 3Р 100А 35 кА</t>
  </si>
  <si>
    <t>Выключатель автоматический , АЕ 2066 160А</t>
  </si>
  <si>
    <t>Выключатель автоматический, ВА 57-35 340010   80А</t>
  </si>
  <si>
    <t>Выключатель автоматический, АП502МТ (4А: отс.11 Iн)</t>
  </si>
  <si>
    <t>Выключатель автоматический, ВА 57-35 340010 160А РЭ1600А</t>
  </si>
  <si>
    <t>Выключатель автоматический, ВА 57-35 340010 125А РЭ1250А</t>
  </si>
  <si>
    <t>Выключатель автоматический, ВА 57-35 340010 200А</t>
  </si>
  <si>
    <t>Выключатель автоматический, ВА 51-35-340010 125А</t>
  </si>
  <si>
    <t>Выключатель автоматический, ВА 51-35-340010 200А</t>
  </si>
  <si>
    <t>Выключатель автоматический, ВА 47-63, 3P 4А (C) 4,5kA</t>
  </si>
  <si>
    <t>Выключатель автоматический, АП-50Б-2МТ-4А-10Iн-400АС /220DC-У3-КЭАЗ</t>
  </si>
  <si>
    <t>Выключатель автоматический, ВА 57-35 340010 200А 2000А</t>
  </si>
  <si>
    <t>Выключатель автоматический, АП50Б-БК2 свободный вспомогательный контакт 2"3 +2Р</t>
  </si>
  <si>
    <t>Выключатель автоматический, ВА 57-35 340010 100А</t>
  </si>
  <si>
    <t>Выключатель автоматический, ВА 88-35 250А 35кА РЭ2500А</t>
  </si>
  <si>
    <t>Выключатель автоматический ВА 57Ф35-340010 100А с крепежным комплектом для клемм, ВА 57-35 340010 100А с крепежным комплектом для клемм</t>
  </si>
  <si>
    <t>Выключатель автоматический ВА-99-160 3 п 25А 35кА, ВА 99 160 3р 25А 35кА</t>
  </si>
  <si>
    <t>Выключатель автоматический выдвижной с ручным приводом, ВА 51-39 160А</t>
  </si>
  <si>
    <t>Выключатель автоматический двухполюсный, АП50Б2МТ Iр=3,5Iн  6,3А</t>
  </si>
  <si>
    <t>Выключатель автоматический двухполюсный, АП50Б2МТ Iр=3,5Iн  10А</t>
  </si>
  <si>
    <t>Выключатель автоматический стационарный с ручным приводом, ВА 55-41 1000А</t>
  </si>
  <si>
    <t>Выключатель автоматический стационарный с электромагнитным приводом, ВА04-36-160А</t>
  </si>
  <si>
    <t>Выключатель автоматический стационарный с электромагнитным приводом, АВ М2М 15НВ,СВ-1500А</t>
  </si>
  <si>
    <t>Выключатель автоматический трехполюсный, ВА 51-35 100А 380в</t>
  </si>
  <si>
    <t>Выключатель автоматический трехполюсный, ВА 57-35 340010 80А</t>
  </si>
  <si>
    <t>Выключатель автоматический трехполюсный, ВА 57-35 340010 125А</t>
  </si>
  <si>
    <t>Выключатель автоматический трехполюсный, ВА 57-39 320А</t>
  </si>
  <si>
    <t>Выключатель автоматический трехполюсный, ВА 57-35 340010 63А</t>
  </si>
  <si>
    <t>Выключатель нагрузки, ВНА-Л 10/630</t>
  </si>
  <si>
    <t>Выключатель нагрузки,с предохранителями, ВНРп-10/400-10зп У3</t>
  </si>
  <si>
    <t>Выключатель одноклавишный, А16-003Н</t>
  </si>
  <si>
    <t>Выключатель-разъединитель, ВР-32-35А-31240-00УХЛ3-250А</t>
  </si>
  <si>
    <t>Выключатель-разъединитель, ВР-32-37А-31240-00УХЛ3-400А</t>
  </si>
  <si>
    <t>Камера дугогасительная, для ВН-16, ВН-17</t>
  </si>
  <si>
    <t>Контактор, IEK КМИ-49512 95 А 230В/АС-3 1НО 1НЗ</t>
  </si>
  <si>
    <t>Контактор, КТП-6043-400А</t>
  </si>
  <si>
    <t>Ограничитель импульсного перенапряжения, ОПС1-D 1P In 5 Ka Un=230D I =10Ka TDM</t>
  </si>
  <si>
    <t>Переключатель, ПМОФ 45-334466/2- Д27 УЗ</t>
  </si>
  <si>
    <t>Переключатель врубной трехполюсный (анал.ВР3239А7), ВРА-1-2-63200-630А</t>
  </si>
  <si>
    <t>Пускатель, КТЭ 630 А 220В ЭФК</t>
  </si>
  <si>
    <t>Пускатель магнитный, ПАЕ-500</t>
  </si>
  <si>
    <t>Пускатель магнитный, ПАЕ-600</t>
  </si>
  <si>
    <t>Рубильник, РБ-6П-630А правый</t>
  </si>
  <si>
    <t>Рубильник, РПБ-4-400А с правым приводом</t>
  </si>
  <si>
    <t>Рубильник, ЯБПВУ 250 А</t>
  </si>
  <si>
    <t>Рубильник, РПС-10П-1000А-ПВ 1000А-УХЛ3</t>
  </si>
  <si>
    <t>Рубильник, РПС-1 100А  левый</t>
  </si>
  <si>
    <t>Рубильник, РБ-32 250А</t>
  </si>
  <si>
    <t>Рубильник, РБ-34 400А</t>
  </si>
  <si>
    <t>Рубильник, РЦ-2 250А</t>
  </si>
  <si>
    <t>Рубильник перекидной, РКН-30 TDM 30 A (l-0-ll)</t>
  </si>
  <si>
    <t>Автомат защиты двигателя, МЕ07 (1,6-2,5А) 100кА SchE GV2ME07</t>
  </si>
  <si>
    <t>Выключатель автоматический, ВА 99 630А, 3ф, 35кА</t>
  </si>
  <si>
    <t>Выключатель автоматический, А 3716 160А</t>
  </si>
  <si>
    <t>Выключатель автоматический, АП50Б2МТ Iр=10Iн  25А</t>
  </si>
  <si>
    <t>Выключатель автоматический, ВА-СЭЩ TS250N ATU250A</t>
  </si>
  <si>
    <t>Выключатель автоматический, А-63 6,3А</t>
  </si>
  <si>
    <t>Выключатель автоматический, ВА 47-29 3Р 25А 4,5кА х-ка С</t>
  </si>
  <si>
    <t>Выключатель автоматический, ВА 57-39 630А с электромагнитным приводом</t>
  </si>
  <si>
    <t>Выключатель автоматический, ВА 47-29 2Р 6А 4,5кА хар-ка В</t>
  </si>
  <si>
    <t>выключатель автоматический ВА 4729 2Р 10А х-ка С, ВА 47-29 2Р 10А х-ка С</t>
  </si>
  <si>
    <t>Выключатель автоматический ВА 4729 2Р 4А х-ка C, ВА 47-29 2Р 4А х-ка C</t>
  </si>
  <si>
    <t>Выключатель автоматический ВА 4729 3Р 16А х-ка С, ВА 47-29 3Р 16А х-ка С</t>
  </si>
  <si>
    <t>Выключатель автоматический двухполюсный, АП50Б2МТ Iр=3,5Iн  2,5А</t>
  </si>
  <si>
    <t>Выключатель автоматический стационарный с ручным приводом, ВА 53-43 1600А</t>
  </si>
  <si>
    <t>Выключатель автоматический трехполюсный, АП50Б3МТ Iр=3,5Iн  40А</t>
  </si>
  <si>
    <t>Выключатель нагрузки без предохранителей, ВНРП-10/400-10з У3</t>
  </si>
  <si>
    <t>Привод, ПР-17</t>
  </si>
  <si>
    <t>Разъединитель, РБ-2/2П-250А-У3-КЭАЗ</t>
  </si>
  <si>
    <t>Разъединитель, РЕ19-41-31160</t>
  </si>
  <si>
    <t>Рубильник, ВР32-31</t>
  </si>
  <si>
    <t>Выключатель автоматический, ВА47-63 2Р 63А</t>
  </si>
  <si>
    <t>Выключатель автоматический, ВА 47-29 1Р 50А 4,5кА характеристика В</t>
  </si>
  <si>
    <t>Выключатель автоматический, ВА 99С 630 630А 3Р 45 кА</t>
  </si>
  <si>
    <t>Выключатель автоматический, ВА-СЭЩ TS250N ATU160A</t>
  </si>
  <si>
    <t>Выключатель автоматический, ВА-СЭЩ TD160N FTU125A</t>
  </si>
  <si>
    <t>Выключатель автоматический, АП502МТ (2,5А: отс.11 Iн)</t>
  </si>
  <si>
    <t>Выключатель автоматический, ВА 51-39 УХЛЗ, номинал 250 А</t>
  </si>
  <si>
    <t>Выключатель автоматический, А 3792Б 250А</t>
  </si>
  <si>
    <t>Выключатель автоматический, АП-50Б-2МТ-2,5А-10Iн-400АС /220DC-У3-КЭАЗ</t>
  </si>
  <si>
    <t>Выключатель автоматический, EZC250 F 18 KA 400B 3П3Т 250 А Schneider Electric</t>
  </si>
  <si>
    <t>Выключатель автоматический, АЕ 2066-100 80А</t>
  </si>
  <si>
    <t>Выключатель автоматический, АЕ 2066-100 100А</t>
  </si>
  <si>
    <t>Выключатель автоматический, ВА 88-37 400А 35кА РЭ4000А</t>
  </si>
  <si>
    <t>Выключатель автоматический АП50Б 2МТ Ip=10Iн 2,5А, АП50Б2МТ Ip=10Iн 2,5А</t>
  </si>
  <si>
    <t>Выключатель автоматический двухполюсный, АП50Б2МТ Iр=3,5Iн  25А</t>
  </si>
  <si>
    <t>Выключатель автоматический трехполюсный, АП50Б3МТ Iр=3,5Iн  25А</t>
  </si>
  <si>
    <t>Выключатель автоматический трехполюсный, А 3716 ФУЗ 32А РЭ630А</t>
  </si>
  <si>
    <t>Выключатель автоматический трехполюсный, АЕ 2043-100 50А</t>
  </si>
  <si>
    <t>Выключатель кулачковый открытого исполнения, 4G-10-203-U</t>
  </si>
  <si>
    <t>Выключатель нагрузки, ВНА-10/400-Л-з-И2-УХЛ2</t>
  </si>
  <si>
    <t>Выключатель нагрузки, ВНА-СЭЩ-П  10/630-20зпУ2</t>
  </si>
  <si>
    <t>Выключатель пакетный, ПВ3-60</t>
  </si>
  <si>
    <t>Выключатель пакетный, ПВ2-16</t>
  </si>
  <si>
    <t>Ключ ввода, АПВ 4G-92-U</t>
  </si>
  <si>
    <t>Ключ управления, 4G10-203-U</t>
  </si>
  <si>
    <t>Переключатель, 4G 10-56 U R014</t>
  </si>
  <si>
    <t>Переключатель, 4G 10-203U 10А 3</t>
  </si>
  <si>
    <t>Переключатель врубной двухполюсный (анал.ВР3237А6), ВРА-1-2-52200-400А</t>
  </si>
  <si>
    <t>Переключатель кулачковый, 4G10-92-U-R014</t>
  </si>
  <si>
    <t>Пускатель магнитный, ПМА-4200 380В</t>
  </si>
  <si>
    <t>Пускатель электромагнитный, ПМ 12-063161 Iном=63А</t>
  </si>
  <si>
    <t>Пускатель-реверсивный-380В, ПМЛ-4500-63А</t>
  </si>
  <si>
    <t>Разъединитель, РЕ19-41-31140</t>
  </si>
  <si>
    <t>Разъединитель (рубильник), Р-103 У3 1000 А ТУ3424-002-01395420-01</t>
  </si>
  <si>
    <t>Рубильник, БПВ-2 250 А</t>
  </si>
  <si>
    <t>Рубильник, ВР-32-37 400 А</t>
  </si>
  <si>
    <t>Выключатель автоматический, ВА 47-29 1Р 32А хар-ка С</t>
  </si>
  <si>
    <t>Выключатель автоматический, ВА 47-29 1Р 50А 4,5кА х-ка С</t>
  </si>
  <si>
    <t>Выключатель автоматический  ВА 88-33 3РР 63А 35 кА, ВА 88-33 3Р  63А 35 кА</t>
  </si>
  <si>
    <t>Выключатель автоматический ВА 88-37 3Р 250 А 35кА, ВА 88-37 3Р 250 А 35кА</t>
  </si>
  <si>
    <t>Выключатель автоматический двухполюсный, АП50Б2МТ Iр=3,5Iн  1,6А</t>
  </si>
  <si>
    <t>Контактор, МК2-20Б, 63А, УХЛ3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</si>
</sst>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1" fontId="0" fillId="0" borderId="33" xfId="0" applyNumberFormat="1" applyFont="1" applyBorder="1" applyAlignment="1">
      <alignment horizontal="center" vertical="center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5" xfId="0" applyNumberFormat="1" applyFont="1" applyFill="1" applyBorder="1" applyAlignment="1">
      <alignment horizontal="center" vertical="top" wrapText="1"/>
    </xf>
    <xf numFmtId="0" fontId="4" fillId="0" borderId="30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7" xfId="0" applyNumberFormat="1" applyFont="1" applyFill="1" applyBorder="1" applyAlignment="1" applyProtection="1">
      <alignment horizontal="center" vertical="top" wrapText="1"/>
      <protection locked="0"/>
    </xf>
    <xf numFmtId="4" fontId="7" fillId="6" borderId="31" xfId="0" applyNumberFormat="1" applyFont="1" applyFill="1" applyBorder="1" applyAlignment="1" applyProtection="1">
      <alignment horizontal="center" vertical="top" wrapText="1"/>
    </xf>
    <xf numFmtId="0" fontId="4" fillId="6" borderId="30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7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38" xfId="0" applyNumberFormat="1" applyFont="1" applyFill="1" applyBorder="1" applyAlignment="1">
      <alignment horizontal="center" vertical="top" wrapText="1"/>
    </xf>
    <xf numFmtId="0" fontId="4" fillId="0" borderId="42" xfId="0" applyFont="1" applyBorder="1" applyAlignment="1">
      <alignment horizontal="center"/>
    </xf>
    <xf numFmtId="4" fontId="7" fillId="2" borderId="43" xfId="0" applyNumberFormat="1" applyFont="1" applyFill="1" applyBorder="1" applyAlignment="1" applyProtection="1">
      <alignment horizontal="center" vertical="top" wrapText="1"/>
      <protection locked="0"/>
    </xf>
    <xf numFmtId="49" fontId="7" fillId="2" borderId="43" xfId="0" applyNumberFormat="1" applyFont="1" applyFill="1" applyBorder="1" applyAlignment="1" applyProtection="1">
      <alignment horizontal="left" vertical="top" wrapText="1"/>
      <protection locked="0"/>
    </xf>
    <xf numFmtId="3" fontId="2" fillId="6" borderId="43" xfId="0" applyNumberFormat="1" applyFont="1" applyFill="1" applyBorder="1" applyAlignment="1">
      <alignment horizontal="center" vertical="top" wrapText="1"/>
    </xf>
    <xf numFmtId="4" fontId="2" fillId="6" borderId="43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1" fontId="0" fillId="0" borderId="49" xfId="0" applyNumberFormat="1" applyFont="1" applyBorder="1" applyAlignment="1">
      <alignment horizontal="center" vertical="center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1" xfId="0" applyNumberFormat="1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49" fontId="2" fillId="6" borderId="50" xfId="0" applyNumberFormat="1" applyFont="1" applyFill="1" applyBorder="1" applyAlignment="1">
      <alignment horizontal="left" vertical="top" wrapText="1"/>
    </xf>
    <xf numFmtId="4" fontId="2" fillId="6" borderId="5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7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/>
    </xf>
    <xf numFmtId="4" fontId="7" fillId="6" borderId="34" xfId="0" applyNumberFormat="1" applyFont="1" applyFill="1" applyBorder="1" applyAlignment="1" applyProtection="1">
      <alignment horizontal="center" vertical="top" wrapText="1"/>
    </xf>
    <xf numFmtId="0" fontId="4" fillId="6" borderId="34" xfId="0" applyFont="1" applyFill="1" applyBorder="1" applyAlignment="1">
      <alignment horizontal="center"/>
    </xf>
    <xf numFmtId="49" fontId="2" fillId="6" borderId="34" xfId="0" applyNumberFormat="1" applyFont="1" applyFill="1" applyBorder="1" applyAlignment="1">
      <alignment horizontal="left" vertical="top" wrapText="1"/>
    </xf>
    <xf numFmtId="3" fontId="2" fillId="6" borderId="34" xfId="0" applyNumberFormat="1" applyFont="1" applyFill="1" applyBorder="1" applyAlignment="1">
      <alignment horizontal="center" vertical="top" wrapText="1"/>
    </xf>
    <xf numFmtId="4" fontId="2" fillId="6" borderId="34" xfId="0" applyNumberFormat="1" applyFont="1" applyFill="1" applyBorder="1" applyAlignment="1">
      <alignment horizontal="center" vertical="top" wrapText="1"/>
    </xf>
    <xf numFmtId="0" fontId="4" fillId="2" borderId="34" xfId="0" applyFont="1" applyFill="1" applyBorder="1" applyAlignment="1">
      <alignment horizontal="center"/>
    </xf>
    <xf numFmtId="4" fontId="8" fillId="6" borderId="34" xfId="0" applyNumberFormat="1" applyFont="1" applyFill="1" applyBorder="1" applyAlignment="1" applyProtection="1">
      <alignment horizontal="center" vertical="top" wrapText="1"/>
    </xf>
    <xf numFmtId="4" fontId="1" fillId="6" borderId="34" xfId="0" applyNumberFormat="1" applyFont="1" applyFill="1" applyBorder="1" applyAlignment="1">
      <alignment horizontal="center" vertical="top" wrapText="1"/>
    </xf>
    <xf numFmtId="0" fontId="11" fillId="6" borderId="59" xfId="0" applyFont="1" applyFill="1" applyBorder="1" applyAlignment="1">
      <alignment horizontal="left"/>
    </xf>
    <xf numFmtId="0" fontId="11" fillId="6" borderId="53" xfId="0" applyFont="1" applyFill="1" applyBorder="1" applyAlignment="1">
      <alignment horizontal="left"/>
    </xf>
    <xf numFmtId="0" fontId="11" fillId="6" borderId="60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58" xfId="0" applyNumberFormat="1" applyFont="1" applyFill="1" applyBorder="1" applyAlignment="1" applyProtection="1">
      <alignment horizontal="right" vertical="center" wrapText="1"/>
    </xf>
    <xf numFmtId="4" fontId="8" fillId="4" borderId="56" xfId="0" applyNumberFormat="1" applyFont="1" applyFill="1" applyBorder="1" applyAlignment="1" applyProtection="1">
      <alignment horizontal="right" vertical="center" wrapText="1"/>
    </xf>
    <xf numFmtId="4" fontId="8" fillId="4" borderId="50" xfId="0" applyNumberFormat="1" applyFont="1" applyFill="1" applyBorder="1" applyAlignment="1" applyProtection="1">
      <alignment horizontal="right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2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52" xfId="0" applyFont="1" applyFill="1" applyBorder="1" applyAlignment="1">
      <alignment horizontal="center"/>
    </xf>
    <xf numFmtId="0" fontId="1" fillId="7" borderId="53" xfId="0" applyFont="1" applyFill="1" applyBorder="1" applyAlignment="1">
      <alignment horizontal="center"/>
    </xf>
    <xf numFmtId="0" fontId="1" fillId="7" borderId="54" xfId="0" applyFont="1" applyFill="1" applyBorder="1" applyAlignment="1">
      <alignment horizontal="center"/>
    </xf>
    <xf numFmtId="0" fontId="1" fillId="7" borderId="44" xfId="0" applyFont="1" applyFill="1" applyBorder="1" applyAlignment="1">
      <alignment horizontal="left"/>
    </xf>
    <xf numFmtId="0" fontId="4" fillId="7" borderId="45" xfId="0" applyFont="1" applyFill="1" applyBorder="1" applyAlignment="1">
      <alignment horizontal="left"/>
    </xf>
    <xf numFmtId="0" fontId="4" fillId="7" borderId="46" xfId="0" applyFont="1" applyFill="1" applyBorder="1" applyAlignment="1">
      <alignment horizontal="left"/>
    </xf>
    <xf numFmtId="0" fontId="1" fillId="6" borderId="47" xfId="0" applyFont="1" applyFill="1" applyBorder="1" applyAlignment="1">
      <alignment horizontal="left"/>
    </xf>
    <xf numFmtId="0" fontId="1" fillId="6" borderId="48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52" xfId="0" applyFont="1" applyFill="1" applyBorder="1" applyAlignment="1">
      <alignment horizontal="left"/>
    </xf>
    <xf numFmtId="0" fontId="4" fillId="7" borderId="53" xfId="0" applyFont="1" applyFill="1" applyBorder="1" applyAlignment="1">
      <alignment horizontal="left"/>
    </xf>
    <xf numFmtId="0" fontId="4" fillId="7" borderId="55" xfId="0" applyFont="1" applyFill="1" applyBorder="1" applyAlignment="1">
      <alignment horizontal="left"/>
    </xf>
    <xf numFmtId="0" fontId="4" fillId="7" borderId="40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1" fillId="0" borderId="47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7" xfId="0" applyFont="1" applyFill="1" applyBorder="1" applyAlignment="1"/>
    <xf numFmtId="0" fontId="1" fillId="6" borderId="48" xfId="0" applyFont="1" applyFill="1" applyBorder="1" applyAlignment="1"/>
    <xf numFmtId="0" fontId="1" fillId="6" borderId="14" xfId="0" applyFont="1" applyFill="1" applyBorder="1" applyAlignment="1"/>
    <xf numFmtId="0" fontId="1" fillId="0" borderId="59" xfId="0" applyFont="1" applyBorder="1" applyAlignment="1">
      <alignment horizontal="left"/>
    </xf>
    <xf numFmtId="0" fontId="4" fillId="0" borderId="53" xfId="0" applyFont="1" applyBorder="1" applyAlignment="1">
      <alignment horizontal="left"/>
    </xf>
    <xf numFmtId="0" fontId="4" fillId="0" borderId="60" xfId="0" applyFont="1" applyBorder="1" applyAlignment="1">
      <alignment horizontal="left"/>
    </xf>
    <xf numFmtId="0" fontId="12" fillId="2" borderId="34" xfId="0" applyNumberFormat="1" applyFont="1" applyFill="1" applyBorder="1" applyAlignment="1">
      <alignment horizontal="left" vertical="center" wrapText="1"/>
    </xf>
    <xf numFmtId="0" fontId="12" fillId="2" borderId="59" xfId="0" applyNumberFormat="1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2" fontId="12" fillId="2" borderId="59" xfId="0" applyNumberFormat="1" applyFont="1" applyFill="1" applyBorder="1" applyAlignment="1">
      <alignment horizontal="center" vertical="center" wrapText="1"/>
    </xf>
    <xf numFmtId="1" fontId="13" fillId="0" borderId="3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6"/>
  <sheetViews>
    <sheetView tabSelected="1" topLeftCell="A187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98" t="s">
        <v>2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69" t="s">
        <v>12</v>
      </c>
      <c r="C3" s="70"/>
      <c r="D3" s="70"/>
      <c r="E3" s="99"/>
      <c r="F3" s="26">
        <v>7330083.4500000002</v>
      </c>
      <c r="G3" s="2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103" t="s">
        <v>100</v>
      </c>
      <c r="C4" s="103"/>
      <c r="D4" s="103"/>
      <c r="E4" s="103"/>
      <c r="F4" s="103"/>
      <c r="G4" s="10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104" t="s">
        <v>13</v>
      </c>
      <c r="C7" s="99"/>
      <c r="D7" s="105"/>
      <c r="E7" s="105"/>
      <c r="F7" s="106"/>
      <c r="G7" s="107"/>
      <c r="H7" s="5"/>
      <c r="I7" s="69" t="s">
        <v>4</v>
      </c>
      <c r="J7" s="70"/>
      <c r="K7" s="70"/>
      <c r="L7" s="70"/>
      <c r="M7" s="70"/>
      <c r="N7" s="70"/>
      <c r="O7" s="70"/>
      <c r="P7" s="7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52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75" t="s">
        <v>18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7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33">
        <v>1</v>
      </c>
      <c r="C10" s="124" t="s">
        <v>32</v>
      </c>
      <c r="D10" s="49" t="s">
        <v>20</v>
      </c>
      <c r="E10" s="126">
        <v>495.63</v>
      </c>
      <c r="F10" s="125">
        <v>12</v>
      </c>
      <c r="G10" s="36">
        <f>E10*F10</f>
        <v>5947.5599999999995</v>
      </c>
      <c r="H10" s="1"/>
      <c r="I10" s="37">
        <f>B10</f>
        <v>1</v>
      </c>
      <c r="J10" s="38" t="str">
        <f>C10</f>
        <v>Блок-контакт, БК-47</v>
      </c>
      <c r="K10" s="50"/>
      <c r="L10" s="40" t="str">
        <f>D10</f>
        <v>шт</v>
      </c>
      <c r="M10" s="41">
        <f>E10</f>
        <v>495.63</v>
      </c>
      <c r="N10" s="34"/>
      <c r="O10" s="40">
        <f>F10</f>
        <v>12</v>
      </c>
      <c r="P10" s="5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8.25" x14ac:dyDescent="0.25">
      <c r="A11" s="6"/>
      <c r="B11" s="11">
        <v>2</v>
      </c>
      <c r="C11" s="124" t="s">
        <v>33</v>
      </c>
      <c r="D11" s="30" t="s">
        <v>20</v>
      </c>
      <c r="E11" s="126">
        <v>11500</v>
      </c>
      <c r="F11" s="125">
        <v>4</v>
      </c>
      <c r="G11" s="22">
        <f t="shared" ref="G11:G74" si="0">E11*F11</f>
        <v>46000</v>
      </c>
      <c r="H11" s="1"/>
      <c r="I11" s="16">
        <f t="shared" ref="I11:I77" si="1">B11</f>
        <v>2</v>
      </c>
      <c r="J11" s="17" t="str">
        <f t="shared" ref="J11:J299" si="2">C11</f>
        <v>Выключатель автоматический, ВА 88-40  3Р 630 А 35кА</v>
      </c>
      <c r="K11" s="13"/>
      <c r="L11" s="19" t="str">
        <f t="shared" ref="L11:L299" si="3">D11</f>
        <v>шт</v>
      </c>
      <c r="M11" s="24">
        <f t="shared" ref="M11:M299" si="4">E11</f>
        <v>11500</v>
      </c>
      <c r="N11" s="12"/>
      <c r="O11" s="19">
        <f t="shared" ref="O11:O299" si="5">F11</f>
        <v>4</v>
      </c>
      <c r="P11" s="20">
        <f t="shared" ref="P11:P299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8.25" x14ac:dyDescent="0.25">
      <c r="A12" s="6"/>
      <c r="B12" s="11">
        <v>3</v>
      </c>
      <c r="C12" s="124" t="s">
        <v>34</v>
      </c>
      <c r="D12" s="30" t="s">
        <v>20</v>
      </c>
      <c r="E12" s="126">
        <v>6101.69</v>
      </c>
      <c r="F12" s="125">
        <v>9</v>
      </c>
      <c r="G12" s="22">
        <f t="shared" si="0"/>
        <v>54915.21</v>
      </c>
      <c r="H12" s="1"/>
      <c r="I12" s="16">
        <f t="shared" si="1"/>
        <v>3</v>
      </c>
      <c r="J12" s="17" t="str">
        <f t="shared" si="2"/>
        <v>Выключатель автоматический, ВА 88-37 3Р 400 А 35кА</v>
      </c>
      <c r="K12" s="13"/>
      <c r="L12" s="19" t="str">
        <f t="shared" si="3"/>
        <v>шт</v>
      </c>
      <c r="M12" s="24">
        <f t="shared" si="4"/>
        <v>6101.69</v>
      </c>
      <c r="N12" s="12"/>
      <c r="O12" s="19">
        <f t="shared" si="5"/>
        <v>9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8.25" x14ac:dyDescent="0.25">
      <c r="A13" s="6"/>
      <c r="B13" s="11">
        <v>4</v>
      </c>
      <c r="C13" s="124" t="s">
        <v>35</v>
      </c>
      <c r="D13" s="30" t="s">
        <v>20</v>
      </c>
      <c r="E13" s="126">
        <v>7372.88</v>
      </c>
      <c r="F13" s="125">
        <v>88</v>
      </c>
      <c r="G13" s="22">
        <f t="shared" si="0"/>
        <v>648813.44000000006</v>
      </c>
      <c r="H13" s="1"/>
      <c r="I13" s="16">
        <f t="shared" si="1"/>
        <v>4</v>
      </c>
      <c r="J13" s="17" t="str">
        <f t="shared" si="2"/>
        <v>Выключатель автоматический, ВА 88-35 3Р 250 А 35кА</v>
      </c>
      <c r="K13" s="13"/>
      <c r="L13" s="19" t="str">
        <f t="shared" si="3"/>
        <v>шт</v>
      </c>
      <c r="M13" s="24">
        <f t="shared" si="4"/>
        <v>7372.88</v>
      </c>
      <c r="N13" s="12"/>
      <c r="O13" s="19">
        <f t="shared" si="5"/>
        <v>88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8.25" x14ac:dyDescent="0.25">
      <c r="A14" s="6"/>
      <c r="B14" s="11">
        <v>5</v>
      </c>
      <c r="C14" s="124" t="s">
        <v>36</v>
      </c>
      <c r="D14" s="30" t="s">
        <v>20</v>
      </c>
      <c r="E14" s="126">
        <v>5000</v>
      </c>
      <c r="F14" s="125">
        <v>4</v>
      </c>
      <c r="G14" s="22">
        <f t="shared" si="0"/>
        <v>20000</v>
      </c>
      <c r="H14" s="1"/>
      <c r="I14" s="16">
        <f t="shared" si="1"/>
        <v>5</v>
      </c>
      <c r="J14" s="17" t="str">
        <f t="shared" si="2"/>
        <v>Выключатель автоматический, ВА 88-35 3Р 200 А 35кА</v>
      </c>
      <c r="K14" s="13"/>
      <c r="L14" s="19" t="str">
        <f t="shared" si="3"/>
        <v>шт</v>
      </c>
      <c r="M14" s="24">
        <f t="shared" si="4"/>
        <v>5000</v>
      </c>
      <c r="N14" s="12"/>
      <c r="O14" s="19">
        <f t="shared" si="5"/>
        <v>4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8.25" x14ac:dyDescent="0.25">
      <c r="A15" s="6"/>
      <c r="B15" s="11">
        <v>6</v>
      </c>
      <c r="C15" s="124" t="s">
        <v>37</v>
      </c>
      <c r="D15" s="30" t="s">
        <v>20</v>
      </c>
      <c r="E15" s="126">
        <v>3898.31</v>
      </c>
      <c r="F15" s="125">
        <v>6</v>
      </c>
      <c r="G15" s="22">
        <f t="shared" si="0"/>
        <v>23389.86</v>
      </c>
      <c r="H15" s="1"/>
      <c r="I15" s="16">
        <f t="shared" si="1"/>
        <v>6</v>
      </c>
      <c r="J15" s="17" t="str">
        <f t="shared" si="2"/>
        <v>Выключатель автоматический, ВА 88-33 3Р 160 А 35кА</v>
      </c>
      <c r="K15" s="13"/>
      <c r="L15" s="19" t="str">
        <f t="shared" si="3"/>
        <v>шт</v>
      </c>
      <c r="M15" s="24">
        <f t="shared" si="4"/>
        <v>3898.31</v>
      </c>
      <c r="N15" s="12"/>
      <c r="O15" s="19">
        <f t="shared" si="5"/>
        <v>6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8.25" x14ac:dyDescent="0.25">
      <c r="A16" s="6"/>
      <c r="B16" s="11">
        <v>7</v>
      </c>
      <c r="C16" s="124" t="s">
        <v>38</v>
      </c>
      <c r="D16" s="30" t="s">
        <v>20</v>
      </c>
      <c r="E16" s="126">
        <v>1528.1</v>
      </c>
      <c r="F16" s="125">
        <v>2</v>
      </c>
      <c r="G16" s="22">
        <f t="shared" si="0"/>
        <v>3056.2</v>
      </c>
      <c r="H16" s="1"/>
      <c r="I16" s="16">
        <f t="shared" si="1"/>
        <v>7</v>
      </c>
      <c r="J16" s="17" t="str">
        <f t="shared" si="2"/>
        <v>Выключатель автоматический, АП50Б3МТ Iр=10Iн  63А</v>
      </c>
      <c r="K16" s="13"/>
      <c r="L16" s="19" t="str">
        <f t="shared" si="3"/>
        <v>шт</v>
      </c>
      <c r="M16" s="24">
        <f t="shared" si="4"/>
        <v>1528.1</v>
      </c>
      <c r="N16" s="12"/>
      <c r="O16" s="19">
        <f t="shared" si="5"/>
        <v>2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8.25" x14ac:dyDescent="0.25">
      <c r="A17" s="6"/>
      <c r="B17" s="11">
        <v>8</v>
      </c>
      <c r="C17" s="124" t="s">
        <v>39</v>
      </c>
      <c r="D17" s="30" t="s">
        <v>20</v>
      </c>
      <c r="E17" s="126">
        <v>913.12</v>
      </c>
      <c r="F17" s="125">
        <v>8</v>
      </c>
      <c r="G17" s="22">
        <f t="shared" si="0"/>
        <v>7304.96</v>
      </c>
      <c r="H17" s="1"/>
      <c r="I17" s="16">
        <f t="shared" si="1"/>
        <v>8</v>
      </c>
      <c r="J17" s="17" t="str">
        <f t="shared" si="2"/>
        <v>Выключатель автоматический, АП50Б3МТ Iр=3,5Iн 500В 6,3А</v>
      </c>
      <c r="K17" s="13"/>
      <c r="L17" s="19" t="str">
        <f t="shared" si="3"/>
        <v>шт</v>
      </c>
      <c r="M17" s="24">
        <f t="shared" si="4"/>
        <v>913.12</v>
      </c>
      <c r="N17" s="12"/>
      <c r="O17" s="19">
        <f t="shared" si="5"/>
        <v>8</v>
      </c>
      <c r="P17" s="20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8.25" x14ac:dyDescent="0.25">
      <c r="A18" s="6"/>
      <c r="B18" s="11">
        <v>9</v>
      </c>
      <c r="C18" s="124" t="s">
        <v>40</v>
      </c>
      <c r="D18" s="30" t="s">
        <v>20</v>
      </c>
      <c r="E18" s="126">
        <v>1301.3</v>
      </c>
      <c r="F18" s="125">
        <v>12</v>
      </c>
      <c r="G18" s="22">
        <f t="shared" si="0"/>
        <v>15615.599999999999</v>
      </c>
      <c r="H18" s="1"/>
      <c r="I18" s="16">
        <f t="shared" si="1"/>
        <v>9</v>
      </c>
      <c r="J18" s="17" t="str">
        <f t="shared" si="2"/>
        <v>Выключатель автоматический , АП50Б3МТ Iр=3,5Iн 500В 50А</v>
      </c>
      <c r="K18" s="13"/>
      <c r="L18" s="19" t="str">
        <f t="shared" si="3"/>
        <v>шт</v>
      </c>
      <c r="M18" s="24">
        <f t="shared" si="4"/>
        <v>1301.3</v>
      </c>
      <c r="N18" s="12"/>
      <c r="O18" s="19">
        <f t="shared" si="5"/>
        <v>12</v>
      </c>
      <c r="P18" s="2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8.25" x14ac:dyDescent="0.25">
      <c r="A19" s="6"/>
      <c r="B19" s="11">
        <v>10</v>
      </c>
      <c r="C19" s="124" t="s">
        <v>41</v>
      </c>
      <c r="D19" s="30" t="s">
        <v>20</v>
      </c>
      <c r="E19" s="126">
        <v>677.97</v>
      </c>
      <c r="F19" s="125">
        <v>4</v>
      </c>
      <c r="G19" s="22">
        <f t="shared" si="0"/>
        <v>2711.88</v>
      </c>
      <c r="H19" s="1"/>
      <c r="I19" s="16">
        <f t="shared" si="1"/>
        <v>10</v>
      </c>
      <c r="J19" s="17" t="str">
        <f t="shared" si="2"/>
        <v>Выключатель автоматический , АП50Б3МТ Iр=10Iн 500В 2,5А</v>
      </c>
      <c r="K19" s="28"/>
      <c r="L19" s="19" t="str">
        <f t="shared" si="3"/>
        <v>шт</v>
      </c>
      <c r="M19" s="24">
        <f t="shared" si="4"/>
        <v>677.97</v>
      </c>
      <c r="N19" s="27"/>
      <c r="O19" s="19">
        <f t="shared" si="5"/>
        <v>4</v>
      </c>
      <c r="P19" s="20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8.25" x14ac:dyDescent="0.25">
      <c r="A20" s="6"/>
      <c r="B20" s="11">
        <v>11</v>
      </c>
      <c r="C20" s="124" t="s">
        <v>42</v>
      </c>
      <c r="D20" s="30" t="s">
        <v>20</v>
      </c>
      <c r="E20" s="126">
        <v>913.12</v>
      </c>
      <c r="F20" s="125">
        <v>3</v>
      </c>
      <c r="G20" s="22">
        <f t="shared" si="0"/>
        <v>2739.36</v>
      </c>
      <c r="H20" s="1"/>
      <c r="I20" s="16">
        <f t="shared" si="1"/>
        <v>11</v>
      </c>
      <c r="J20" s="17" t="str">
        <f t="shared" si="2"/>
        <v>Выключатель автоматический , АП50Б3МТ Iр=3,5Iн  500В 16А</v>
      </c>
      <c r="K20" s="28"/>
      <c r="L20" s="19" t="str">
        <f t="shared" si="3"/>
        <v>шт</v>
      </c>
      <c r="M20" s="24">
        <f t="shared" si="4"/>
        <v>913.12</v>
      </c>
      <c r="N20" s="27"/>
      <c r="O20" s="19">
        <f t="shared" si="5"/>
        <v>3</v>
      </c>
      <c r="P20" s="20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8.25" x14ac:dyDescent="0.25">
      <c r="A21" s="6"/>
      <c r="B21" s="11">
        <v>12</v>
      </c>
      <c r="C21" s="124" t="s">
        <v>43</v>
      </c>
      <c r="D21" s="30" t="s">
        <v>20</v>
      </c>
      <c r="E21" s="126">
        <v>720.34</v>
      </c>
      <c r="F21" s="125">
        <v>5</v>
      </c>
      <c r="G21" s="22">
        <f t="shared" si="0"/>
        <v>3601.7000000000003</v>
      </c>
      <c r="H21" s="1"/>
      <c r="I21" s="16">
        <f t="shared" si="1"/>
        <v>12</v>
      </c>
      <c r="J21" s="17" t="str">
        <f t="shared" si="2"/>
        <v>Выключатель автоматический , АП50Б3МТ Iр=Iн 500В 10А</v>
      </c>
      <c r="K21" s="28"/>
      <c r="L21" s="19" t="str">
        <f t="shared" si="3"/>
        <v>шт</v>
      </c>
      <c r="M21" s="24">
        <f t="shared" si="4"/>
        <v>720.34</v>
      </c>
      <c r="N21" s="27"/>
      <c r="O21" s="19">
        <f t="shared" si="5"/>
        <v>5</v>
      </c>
      <c r="P21" s="20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6"/>
      <c r="B22" s="11">
        <v>13</v>
      </c>
      <c r="C22" s="124" t="s">
        <v>44</v>
      </c>
      <c r="D22" s="30" t="s">
        <v>20</v>
      </c>
      <c r="E22" s="126">
        <v>745.76</v>
      </c>
      <c r="F22" s="125">
        <v>4</v>
      </c>
      <c r="G22" s="22">
        <f t="shared" si="0"/>
        <v>2983.04</v>
      </c>
      <c r="H22" s="1"/>
      <c r="I22" s="16">
        <f t="shared" si="1"/>
        <v>13</v>
      </c>
      <c r="J22" s="17" t="str">
        <f t="shared" si="2"/>
        <v>выключатель автоматический  , АП50Б2МТ Iр=10Iн  500В 4А</v>
      </c>
      <c r="K22" s="28"/>
      <c r="L22" s="19" t="str">
        <f t="shared" si="3"/>
        <v>шт</v>
      </c>
      <c r="M22" s="24">
        <f t="shared" si="4"/>
        <v>745.76</v>
      </c>
      <c r="N22" s="27"/>
      <c r="O22" s="19">
        <f t="shared" si="5"/>
        <v>4</v>
      </c>
      <c r="P22" s="20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8.25" x14ac:dyDescent="0.25">
      <c r="A23" s="6"/>
      <c r="B23" s="11">
        <v>14</v>
      </c>
      <c r="C23" s="124" t="s">
        <v>45</v>
      </c>
      <c r="D23" s="30" t="s">
        <v>20</v>
      </c>
      <c r="E23" s="126">
        <v>3901.92</v>
      </c>
      <c r="F23" s="125">
        <v>2</v>
      </c>
      <c r="G23" s="22">
        <f t="shared" si="0"/>
        <v>7803.84</v>
      </c>
      <c r="H23" s="1"/>
      <c r="I23" s="16">
        <f t="shared" si="1"/>
        <v>14</v>
      </c>
      <c r="J23" s="17" t="str">
        <f t="shared" si="2"/>
        <v>Выключатель автоматический, ВА 88-35 3Р 160А 35кА ИЭК</v>
      </c>
      <c r="K23" s="28"/>
      <c r="L23" s="19" t="str">
        <f t="shared" si="3"/>
        <v>шт</v>
      </c>
      <c r="M23" s="24">
        <f t="shared" si="4"/>
        <v>3901.92</v>
      </c>
      <c r="N23" s="27"/>
      <c r="O23" s="19">
        <f t="shared" si="5"/>
        <v>2</v>
      </c>
      <c r="P23" s="20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8.25" x14ac:dyDescent="0.25">
      <c r="A24" s="6"/>
      <c r="B24" s="11">
        <v>15</v>
      </c>
      <c r="C24" s="124" t="s">
        <v>46</v>
      </c>
      <c r="D24" s="30" t="s">
        <v>20</v>
      </c>
      <c r="E24" s="126">
        <v>5593.22</v>
      </c>
      <c r="F24" s="125">
        <v>1</v>
      </c>
      <c r="G24" s="22">
        <f t="shared" si="0"/>
        <v>5593.22</v>
      </c>
      <c r="H24" s="1"/>
      <c r="I24" s="16">
        <f t="shared" si="1"/>
        <v>15</v>
      </c>
      <c r="J24" s="17" t="str">
        <f t="shared" si="2"/>
        <v>Выключатель автоматический, ВА 51-35-340010 400А</v>
      </c>
      <c r="K24" s="28"/>
      <c r="L24" s="19" t="str">
        <f t="shared" si="3"/>
        <v>шт</v>
      </c>
      <c r="M24" s="24">
        <f t="shared" si="4"/>
        <v>5593.22</v>
      </c>
      <c r="N24" s="27"/>
      <c r="O24" s="19">
        <f t="shared" si="5"/>
        <v>1</v>
      </c>
      <c r="P24" s="20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8.25" x14ac:dyDescent="0.25">
      <c r="A25" s="6"/>
      <c r="B25" s="11">
        <v>16</v>
      </c>
      <c r="C25" s="124" t="s">
        <v>47</v>
      </c>
      <c r="D25" s="30" t="s">
        <v>20</v>
      </c>
      <c r="E25" s="126">
        <v>4406.78</v>
      </c>
      <c r="F25" s="125">
        <v>13</v>
      </c>
      <c r="G25" s="22">
        <f t="shared" si="0"/>
        <v>57288.14</v>
      </c>
      <c r="H25" s="1"/>
      <c r="I25" s="16">
        <f t="shared" si="1"/>
        <v>16</v>
      </c>
      <c r="J25" s="17" t="str">
        <f t="shared" si="2"/>
        <v>Выключатель автоматический, ВА 57-35 340010 250А РЭ2500А</v>
      </c>
      <c r="K25" s="28"/>
      <c r="L25" s="19" t="str">
        <f t="shared" si="3"/>
        <v>шт</v>
      </c>
      <c r="M25" s="24">
        <f t="shared" si="4"/>
        <v>4406.78</v>
      </c>
      <c r="N25" s="27"/>
      <c r="O25" s="19">
        <f t="shared" si="5"/>
        <v>13</v>
      </c>
      <c r="P25" s="20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8.25" x14ac:dyDescent="0.25">
      <c r="A26" s="6"/>
      <c r="B26" s="11">
        <v>17</v>
      </c>
      <c r="C26" s="124" t="s">
        <v>48</v>
      </c>
      <c r="D26" s="30" t="s">
        <v>20</v>
      </c>
      <c r="E26" s="126">
        <v>1864.41</v>
      </c>
      <c r="F26" s="125">
        <v>2</v>
      </c>
      <c r="G26" s="22">
        <f t="shared" si="0"/>
        <v>3728.82</v>
      </c>
      <c r="H26" s="1"/>
      <c r="I26" s="16">
        <f t="shared" si="1"/>
        <v>17</v>
      </c>
      <c r="J26" s="17" t="str">
        <f t="shared" si="2"/>
        <v>Выключатель автоматический, ВА 88-32 3Р 100 А 25кА</v>
      </c>
      <c r="K26" s="28"/>
      <c r="L26" s="19" t="str">
        <f t="shared" si="3"/>
        <v>шт</v>
      </c>
      <c r="M26" s="24">
        <f t="shared" si="4"/>
        <v>1864.41</v>
      </c>
      <c r="N26" s="27"/>
      <c r="O26" s="19">
        <f t="shared" si="5"/>
        <v>2</v>
      </c>
      <c r="P26" s="20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51" x14ac:dyDescent="0.25">
      <c r="A27" s="6"/>
      <c r="B27" s="11">
        <v>18</v>
      </c>
      <c r="C27" s="124" t="s">
        <v>49</v>
      </c>
      <c r="D27" s="30" t="s">
        <v>20</v>
      </c>
      <c r="E27" s="126">
        <v>177.97</v>
      </c>
      <c r="F27" s="125">
        <v>15</v>
      </c>
      <c r="G27" s="22">
        <f t="shared" si="0"/>
        <v>2669.55</v>
      </c>
      <c r="H27" s="1"/>
      <c r="I27" s="16">
        <f t="shared" si="1"/>
        <v>18</v>
      </c>
      <c r="J27" s="17" t="str">
        <f t="shared" si="2"/>
        <v>Выключатель автоматический, ВА 47-63 1Р 25А 4,5кА характеристика С</v>
      </c>
      <c r="K27" s="28"/>
      <c r="L27" s="19" t="str">
        <f t="shared" si="3"/>
        <v>шт</v>
      </c>
      <c r="M27" s="24">
        <f t="shared" si="4"/>
        <v>177.97</v>
      </c>
      <c r="N27" s="27"/>
      <c r="O27" s="19">
        <f t="shared" si="5"/>
        <v>15</v>
      </c>
      <c r="P27" s="20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8.25" x14ac:dyDescent="0.25">
      <c r="A28" s="6"/>
      <c r="B28" s="11">
        <v>19</v>
      </c>
      <c r="C28" s="124" t="s">
        <v>50</v>
      </c>
      <c r="D28" s="30" t="s">
        <v>20</v>
      </c>
      <c r="E28" s="126">
        <v>799.24</v>
      </c>
      <c r="F28" s="125">
        <v>12</v>
      </c>
      <c r="G28" s="22">
        <f t="shared" si="0"/>
        <v>9590.880000000001</v>
      </c>
      <c r="H28" s="1"/>
      <c r="I28" s="16">
        <f t="shared" si="1"/>
        <v>19</v>
      </c>
      <c r="J28" s="17" t="str">
        <f t="shared" si="2"/>
        <v>Выключатель автоматический, АП502МТ 500В 2,5А 1П 3,5крат</v>
      </c>
      <c r="K28" s="28"/>
      <c r="L28" s="19" t="str">
        <f t="shared" si="3"/>
        <v>шт</v>
      </c>
      <c r="M28" s="24">
        <f t="shared" si="4"/>
        <v>799.24</v>
      </c>
      <c r="N28" s="27"/>
      <c r="O28" s="19">
        <f t="shared" si="5"/>
        <v>12</v>
      </c>
      <c r="P28" s="20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8.25" x14ac:dyDescent="0.25">
      <c r="A29" s="6"/>
      <c r="B29" s="11">
        <v>20</v>
      </c>
      <c r="C29" s="124" t="s">
        <v>51</v>
      </c>
      <c r="D29" s="30" t="s">
        <v>20</v>
      </c>
      <c r="E29" s="126">
        <v>1157.75</v>
      </c>
      <c r="F29" s="125">
        <v>2</v>
      </c>
      <c r="G29" s="22">
        <f t="shared" si="0"/>
        <v>2315.5</v>
      </c>
      <c r="H29" s="1"/>
      <c r="I29" s="16">
        <f t="shared" si="1"/>
        <v>20</v>
      </c>
      <c r="J29" s="17" t="str">
        <f t="shared" si="2"/>
        <v>Выключатель автоматический, АП503МТ 500В 6,3А 1П 3,5крат</v>
      </c>
      <c r="K29" s="28"/>
      <c r="L29" s="19" t="str">
        <f t="shared" si="3"/>
        <v>шт</v>
      </c>
      <c r="M29" s="24">
        <f t="shared" si="4"/>
        <v>1157.75</v>
      </c>
      <c r="N29" s="27"/>
      <c r="O29" s="19">
        <f t="shared" si="5"/>
        <v>2</v>
      </c>
      <c r="P29" s="20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8.25" x14ac:dyDescent="0.25">
      <c r="A30" s="6"/>
      <c r="B30" s="11">
        <v>21</v>
      </c>
      <c r="C30" s="124" t="s">
        <v>52</v>
      </c>
      <c r="D30" s="30" t="s">
        <v>20</v>
      </c>
      <c r="E30" s="126">
        <v>677.97</v>
      </c>
      <c r="F30" s="125">
        <v>1</v>
      </c>
      <c r="G30" s="22">
        <f t="shared" si="0"/>
        <v>677.97</v>
      </c>
      <c r="H30" s="1"/>
      <c r="I30" s="16">
        <f t="shared" si="1"/>
        <v>21</v>
      </c>
      <c r="J30" s="17" t="str">
        <f t="shared" si="2"/>
        <v>Выключатель автоматический, АП502МТ 500В 4А 1П 10крат</v>
      </c>
      <c r="K30" s="28"/>
      <c r="L30" s="19" t="str">
        <f t="shared" si="3"/>
        <v>шт</v>
      </c>
      <c r="M30" s="24">
        <f t="shared" si="4"/>
        <v>677.97</v>
      </c>
      <c r="N30" s="27"/>
      <c r="O30" s="19">
        <f t="shared" si="5"/>
        <v>1</v>
      </c>
      <c r="P30" s="20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8.25" x14ac:dyDescent="0.25">
      <c r="A31" s="6"/>
      <c r="B31" s="11">
        <v>22</v>
      </c>
      <c r="C31" s="124" t="s">
        <v>53</v>
      </c>
      <c r="D31" s="30" t="s">
        <v>20</v>
      </c>
      <c r="E31" s="126">
        <v>913.12</v>
      </c>
      <c r="F31" s="125">
        <v>4</v>
      </c>
      <c r="G31" s="22">
        <f t="shared" si="0"/>
        <v>3652.48</v>
      </c>
      <c r="H31" s="1"/>
      <c r="I31" s="16">
        <f t="shared" si="1"/>
        <v>22</v>
      </c>
      <c r="J31" s="17" t="str">
        <f t="shared" si="2"/>
        <v>Выключатель автоматический, АП50Б3МТ Iр=3,5 Iн  16А</v>
      </c>
      <c r="K31" s="28"/>
      <c r="L31" s="19" t="str">
        <f t="shared" si="3"/>
        <v>шт</v>
      </c>
      <c r="M31" s="24">
        <f t="shared" si="4"/>
        <v>913.12</v>
      </c>
      <c r="N31" s="27"/>
      <c r="O31" s="19">
        <f t="shared" si="5"/>
        <v>4</v>
      </c>
      <c r="P31" s="20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8.25" x14ac:dyDescent="0.25">
      <c r="A32" s="6"/>
      <c r="B32" s="11">
        <v>23</v>
      </c>
      <c r="C32" s="124" t="s">
        <v>54</v>
      </c>
      <c r="D32" s="30" t="s">
        <v>20</v>
      </c>
      <c r="E32" s="126">
        <v>657.17</v>
      </c>
      <c r="F32" s="125">
        <v>5</v>
      </c>
      <c r="G32" s="22">
        <f t="shared" si="0"/>
        <v>3285.85</v>
      </c>
      <c r="H32" s="1"/>
      <c r="I32" s="16">
        <f t="shared" si="1"/>
        <v>23</v>
      </c>
      <c r="J32" s="17" t="str">
        <f t="shared" si="2"/>
        <v>Выключатель автоматический, АП50Б3МТ Iр=3,5Iн  10А</v>
      </c>
      <c r="K32" s="28"/>
      <c r="L32" s="19" t="str">
        <f t="shared" si="3"/>
        <v>шт</v>
      </c>
      <c r="M32" s="24">
        <f t="shared" si="4"/>
        <v>657.17</v>
      </c>
      <c r="N32" s="27"/>
      <c r="O32" s="19">
        <f t="shared" si="5"/>
        <v>5</v>
      </c>
      <c r="P32" s="20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8.25" x14ac:dyDescent="0.25">
      <c r="A33" s="6"/>
      <c r="B33" s="11">
        <v>24</v>
      </c>
      <c r="C33" s="124" t="s">
        <v>55</v>
      </c>
      <c r="D33" s="30" t="s">
        <v>20</v>
      </c>
      <c r="E33" s="126">
        <v>191.41</v>
      </c>
      <c r="F33" s="125">
        <v>6</v>
      </c>
      <c r="G33" s="22">
        <f t="shared" si="0"/>
        <v>1148.46</v>
      </c>
      <c r="H33" s="1"/>
      <c r="I33" s="16">
        <f t="shared" si="1"/>
        <v>24</v>
      </c>
      <c r="J33" s="17" t="str">
        <f t="shared" si="2"/>
        <v>Выключатель автоматический, АЕ-1031-10А</v>
      </c>
      <c r="K33" s="28"/>
      <c r="L33" s="19" t="str">
        <f t="shared" si="3"/>
        <v>шт</v>
      </c>
      <c r="M33" s="24">
        <f t="shared" si="4"/>
        <v>191.41</v>
      </c>
      <c r="N33" s="27"/>
      <c r="O33" s="19">
        <f t="shared" si="5"/>
        <v>6</v>
      </c>
      <c r="P33" s="20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8.25" x14ac:dyDescent="0.25">
      <c r="A34" s="6"/>
      <c r="B34" s="11">
        <v>25</v>
      </c>
      <c r="C34" s="124" t="s">
        <v>56</v>
      </c>
      <c r="D34" s="30" t="s">
        <v>20</v>
      </c>
      <c r="E34" s="126">
        <v>2372.88</v>
      </c>
      <c r="F34" s="125">
        <v>1</v>
      </c>
      <c r="G34" s="22">
        <f t="shared" si="0"/>
        <v>2372.88</v>
      </c>
      <c r="H34" s="1"/>
      <c r="I34" s="16">
        <f t="shared" si="1"/>
        <v>25</v>
      </c>
      <c r="J34" s="17" t="str">
        <f t="shared" si="2"/>
        <v>Выключатель автоматический, ВА 51-35-340010 250А</v>
      </c>
      <c r="K34" s="28"/>
      <c r="L34" s="19" t="str">
        <f t="shared" si="3"/>
        <v>шт</v>
      </c>
      <c r="M34" s="24">
        <f t="shared" si="4"/>
        <v>2372.88</v>
      </c>
      <c r="N34" s="27"/>
      <c r="O34" s="19">
        <f t="shared" si="5"/>
        <v>1</v>
      </c>
      <c r="P34" s="20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8.25" x14ac:dyDescent="0.25">
      <c r="A35" s="6"/>
      <c r="B35" s="11">
        <v>26</v>
      </c>
      <c r="C35" s="124" t="s">
        <v>57</v>
      </c>
      <c r="D35" s="30" t="s">
        <v>20</v>
      </c>
      <c r="E35" s="126">
        <v>186.44</v>
      </c>
      <c r="F35" s="125">
        <v>3</v>
      </c>
      <c r="G35" s="22">
        <f t="shared" si="0"/>
        <v>559.31999999999994</v>
      </c>
      <c r="H35" s="1"/>
      <c r="I35" s="16">
        <f t="shared" si="1"/>
        <v>26</v>
      </c>
      <c r="J35" s="17" t="str">
        <f t="shared" si="2"/>
        <v>Выключатель автоматический, ВА 47-63, 3P 16А (C) 4,5kA</v>
      </c>
      <c r="K35" s="28"/>
      <c r="L35" s="19" t="str">
        <f t="shared" si="3"/>
        <v>шт</v>
      </c>
      <c r="M35" s="24">
        <f t="shared" si="4"/>
        <v>186.44</v>
      </c>
      <c r="N35" s="27"/>
      <c r="O35" s="19">
        <f t="shared" si="5"/>
        <v>3</v>
      </c>
      <c r="P35" s="20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8.25" x14ac:dyDescent="0.25">
      <c r="A36" s="6"/>
      <c r="B36" s="11">
        <v>27</v>
      </c>
      <c r="C36" s="124" t="s">
        <v>58</v>
      </c>
      <c r="D36" s="30" t="s">
        <v>20</v>
      </c>
      <c r="E36" s="126">
        <v>220.34</v>
      </c>
      <c r="F36" s="125">
        <v>4</v>
      </c>
      <c r="G36" s="22">
        <f t="shared" si="0"/>
        <v>881.36</v>
      </c>
      <c r="H36" s="1"/>
      <c r="I36" s="16">
        <f t="shared" si="1"/>
        <v>27</v>
      </c>
      <c r="J36" s="17" t="str">
        <f t="shared" si="2"/>
        <v>Выключатель автоматический, ВА 47-63, 2P 4А (C) 4,5kA</v>
      </c>
      <c r="K36" s="28"/>
      <c r="L36" s="19" t="str">
        <f t="shared" si="3"/>
        <v>шт</v>
      </c>
      <c r="M36" s="24">
        <f t="shared" si="4"/>
        <v>220.34</v>
      </c>
      <c r="N36" s="27"/>
      <c r="O36" s="19">
        <f t="shared" si="5"/>
        <v>4</v>
      </c>
      <c r="P36" s="20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8.25" x14ac:dyDescent="0.25">
      <c r="A37" s="6"/>
      <c r="B37" s="11">
        <v>28</v>
      </c>
      <c r="C37" s="124" t="s">
        <v>59</v>
      </c>
      <c r="D37" s="30" t="s">
        <v>20</v>
      </c>
      <c r="E37" s="126">
        <v>296.61</v>
      </c>
      <c r="F37" s="125">
        <v>4</v>
      </c>
      <c r="G37" s="22">
        <f t="shared" si="0"/>
        <v>1186.44</v>
      </c>
      <c r="H37" s="1"/>
      <c r="I37" s="16">
        <f t="shared" si="1"/>
        <v>28</v>
      </c>
      <c r="J37" s="17" t="str">
        <f t="shared" si="2"/>
        <v>Выключатель автоматический, ВА 47-63, 2P 2,5А (C) 4,5kA</v>
      </c>
      <c r="K37" s="28"/>
      <c r="L37" s="19" t="str">
        <f t="shared" si="3"/>
        <v>шт</v>
      </c>
      <c r="M37" s="24">
        <f t="shared" si="4"/>
        <v>296.61</v>
      </c>
      <c r="N37" s="27"/>
      <c r="O37" s="19">
        <f t="shared" si="5"/>
        <v>4</v>
      </c>
      <c r="P37" s="20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8.25" x14ac:dyDescent="0.25">
      <c r="A38" s="6"/>
      <c r="B38" s="11">
        <v>29</v>
      </c>
      <c r="C38" s="124" t="s">
        <v>60</v>
      </c>
      <c r="D38" s="30" t="s">
        <v>20</v>
      </c>
      <c r="E38" s="126">
        <v>233.33</v>
      </c>
      <c r="F38" s="125">
        <v>3</v>
      </c>
      <c r="G38" s="22">
        <f t="shared" si="0"/>
        <v>699.99</v>
      </c>
      <c r="H38" s="1"/>
      <c r="I38" s="16">
        <f t="shared" si="1"/>
        <v>29</v>
      </c>
      <c r="J38" s="17" t="str">
        <f t="shared" si="2"/>
        <v>Выключатель автоматический, ВА 47-63, 2P 6А (В) 4,5kA</v>
      </c>
      <c r="K38" s="28"/>
      <c r="L38" s="19" t="str">
        <f t="shared" si="3"/>
        <v>шт</v>
      </c>
      <c r="M38" s="24">
        <f t="shared" si="4"/>
        <v>233.33</v>
      </c>
      <c r="N38" s="27"/>
      <c r="O38" s="19">
        <f t="shared" si="5"/>
        <v>3</v>
      </c>
      <c r="P38" s="20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8.25" x14ac:dyDescent="0.25">
      <c r="A39" s="6"/>
      <c r="B39" s="11">
        <v>30</v>
      </c>
      <c r="C39" s="124" t="s">
        <v>61</v>
      </c>
      <c r="D39" s="30" t="s">
        <v>20</v>
      </c>
      <c r="E39" s="126">
        <v>105.93</v>
      </c>
      <c r="F39" s="125">
        <v>20</v>
      </c>
      <c r="G39" s="22">
        <f t="shared" si="0"/>
        <v>2118.6000000000004</v>
      </c>
      <c r="H39" s="1"/>
      <c r="I39" s="16">
        <f t="shared" si="1"/>
        <v>30</v>
      </c>
      <c r="J39" s="17" t="str">
        <f t="shared" si="2"/>
        <v>Выключатель автоматический, ВА 47-63 1Р 16А 4,5кА х-ка С</v>
      </c>
      <c r="K39" s="28"/>
      <c r="L39" s="19" t="str">
        <f t="shared" si="3"/>
        <v>шт</v>
      </c>
      <c r="M39" s="24">
        <f t="shared" si="4"/>
        <v>105.93</v>
      </c>
      <c r="N39" s="27"/>
      <c r="O39" s="19">
        <f t="shared" si="5"/>
        <v>20</v>
      </c>
      <c r="P39" s="20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51" x14ac:dyDescent="0.25">
      <c r="A40" s="6"/>
      <c r="B40" s="11">
        <v>31</v>
      </c>
      <c r="C40" s="124" t="s">
        <v>62</v>
      </c>
      <c r="D40" s="30" t="s">
        <v>20</v>
      </c>
      <c r="E40" s="126">
        <v>936.89</v>
      </c>
      <c r="F40" s="125">
        <v>7</v>
      </c>
      <c r="G40" s="22">
        <f t="shared" si="0"/>
        <v>6558.23</v>
      </c>
      <c r="H40" s="1"/>
      <c r="I40" s="16">
        <f t="shared" si="1"/>
        <v>31</v>
      </c>
      <c r="J40" s="17" t="str">
        <f t="shared" si="2"/>
        <v>Выключатель автоматический АП503МТ Iр=3,5Iн  500В 25А, АП503МТ Iр=3,5Iн  500В 25А</v>
      </c>
      <c r="K40" s="28"/>
      <c r="L40" s="19" t="str">
        <f t="shared" si="3"/>
        <v>шт</v>
      </c>
      <c r="M40" s="24">
        <f t="shared" si="4"/>
        <v>936.89</v>
      </c>
      <c r="N40" s="27"/>
      <c r="O40" s="19">
        <f t="shared" si="5"/>
        <v>7</v>
      </c>
      <c r="P40" s="20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51" x14ac:dyDescent="0.25">
      <c r="A41" s="6"/>
      <c r="B41" s="11">
        <v>32</v>
      </c>
      <c r="C41" s="124" t="s">
        <v>63</v>
      </c>
      <c r="D41" s="30" t="s">
        <v>20</v>
      </c>
      <c r="E41" s="126">
        <v>110.17</v>
      </c>
      <c r="F41" s="125">
        <v>30</v>
      </c>
      <c r="G41" s="22">
        <f t="shared" si="0"/>
        <v>3305.1</v>
      </c>
      <c r="H41" s="1"/>
      <c r="I41" s="16">
        <f t="shared" si="1"/>
        <v>32</v>
      </c>
      <c r="J41" s="17" t="str">
        <f t="shared" si="2"/>
        <v>выключатель автоматический ВА 4729 1Р 10А х-ка C, ВА 47-29 1Р 10А х-ка С</v>
      </c>
      <c r="K41" s="28"/>
      <c r="L41" s="19" t="str">
        <f t="shared" si="3"/>
        <v>шт</v>
      </c>
      <c r="M41" s="24">
        <f t="shared" si="4"/>
        <v>110.17</v>
      </c>
      <c r="N41" s="27"/>
      <c r="O41" s="19">
        <f t="shared" si="5"/>
        <v>30</v>
      </c>
      <c r="P41" s="20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51" x14ac:dyDescent="0.25">
      <c r="A42" s="6"/>
      <c r="B42" s="11">
        <v>33</v>
      </c>
      <c r="C42" s="124" t="s">
        <v>64</v>
      </c>
      <c r="D42" s="30" t="s">
        <v>20</v>
      </c>
      <c r="E42" s="126">
        <v>101.69</v>
      </c>
      <c r="F42" s="125">
        <v>3</v>
      </c>
      <c r="G42" s="22">
        <f t="shared" si="0"/>
        <v>305.07</v>
      </c>
      <c r="H42" s="1"/>
      <c r="I42" s="16">
        <f t="shared" si="1"/>
        <v>33</v>
      </c>
      <c r="J42" s="17" t="str">
        <f t="shared" si="2"/>
        <v>Выключатель автоматический ВА 4729 1Р 6А х-ка С, ВА 47-29 1Р 6А х-ка С</v>
      </c>
      <c r="K42" s="28"/>
      <c r="L42" s="19" t="str">
        <f t="shared" si="3"/>
        <v>шт</v>
      </c>
      <c r="M42" s="24">
        <f t="shared" si="4"/>
        <v>101.69</v>
      </c>
      <c r="N42" s="27"/>
      <c r="O42" s="19">
        <f t="shared" si="5"/>
        <v>3</v>
      </c>
      <c r="P42" s="20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51" x14ac:dyDescent="0.25">
      <c r="A43" s="6"/>
      <c r="B43" s="11">
        <v>34</v>
      </c>
      <c r="C43" s="124" t="s">
        <v>65</v>
      </c>
      <c r="D43" s="30" t="s">
        <v>20</v>
      </c>
      <c r="E43" s="126">
        <v>188.9</v>
      </c>
      <c r="F43" s="125">
        <v>15</v>
      </c>
      <c r="G43" s="22">
        <f t="shared" si="0"/>
        <v>2833.5</v>
      </c>
      <c r="H43" s="1"/>
      <c r="I43" s="16">
        <f t="shared" si="1"/>
        <v>34</v>
      </c>
      <c r="J43" s="17" t="str">
        <f t="shared" si="2"/>
        <v>Выключатель автоматический ВА47-29 2Р 2А 4,5кА х-ка С ИЭК, ВА47-29 2Р 2А х-ка С</v>
      </c>
      <c r="K43" s="28"/>
      <c r="L43" s="19" t="str">
        <f t="shared" si="3"/>
        <v>шт</v>
      </c>
      <c r="M43" s="24">
        <f t="shared" si="4"/>
        <v>188.9</v>
      </c>
      <c r="N43" s="27"/>
      <c r="O43" s="19">
        <f t="shared" si="5"/>
        <v>15</v>
      </c>
      <c r="P43" s="20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51" x14ac:dyDescent="0.25">
      <c r="A44" s="6"/>
      <c r="B44" s="11">
        <v>35</v>
      </c>
      <c r="C44" s="124" t="s">
        <v>66</v>
      </c>
      <c r="D44" s="30" t="s">
        <v>20</v>
      </c>
      <c r="E44" s="126">
        <v>188.9</v>
      </c>
      <c r="F44" s="125">
        <v>15</v>
      </c>
      <c r="G44" s="22">
        <f t="shared" si="0"/>
        <v>2833.5</v>
      </c>
      <c r="H44" s="1"/>
      <c r="I44" s="16">
        <f t="shared" si="1"/>
        <v>35</v>
      </c>
      <c r="J44" s="17" t="str">
        <f t="shared" si="2"/>
        <v>Выключатель автоматический ВА47-29 2Р 4А 4,5кА х-ка С ИЭК, ВА47-29 2Р 4А х-ка С</v>
      </c>
      <c r="K44" s="28"/>
      <c r="L44" s="19" t="str">
        <f t="shared" si="3"/>
        <v>шт</v>
      </c>
      <c r="M44" s="24">
        <f t="shared" si="4"/>
        <v>188.9</v>
      </c>
      <c r="N44" s="27"/>
      <c r="O44" s="19">
        <f t="shared" si="5"/>
        <v>15</v>
      </c>
      <c r="P44" s="20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51" x14ac:dyDescent="0.25">
      <c r="A45" s="6"/>
      <c r="B45" s="11">
        <v>36</v>
      </c>
      <c r="C45" s="124" t="s">
        <v>67</v>
      </c>
      <c r="D45" s="30" t="s">
        <v>20</v>
      </c>
      <c r="E45" s="126">
        <v>692.99</v>
      </c>
      <c r="F45" s="125">
        <v>21</v>
      </c>
      <c r="G45" s="22">
        <f t="shared" si="0"/>
        <v>14552.79</v>
      </c>
      <c r="H45" s="1"/>
      <c r="I45" s="16">
        <f t="shared" si="1"/>
        <v>36</v>
      </c>
      <c r="J45" s="17" t="str">
        <f t="shared" si="2"/>
        <v>Выключатель автоматический двухполюсный, АП50Б2МТ Iр=3,5Iн  4А</v>
      </c>
      <c r="K45" s="28"/>
      <c r="L45" s="19" t="str">
        <f t="shared" si="3"/>
        <v>шт</v>
      </c>
      <c r="M45" s="24">
        <f t="shared" si="4"/>
        <v>692.99</v>
      </c>
      <c r="N45" s="27"/>
      <c r="O45" s="19">
        <f t="shared" si="5"/>
        <v>21</v>
      </c>
      <c r="P45" s="20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63.75" x14ac:dyDescent="0.25">
      <c r="A46" s="6"/>
      <c r="B46" s="11">
        <v>37</v>
      </c>
      <c r="C46" s="124" t="s">
        <v>68</v>
      </c>
      <c r="D46" s="30" t="s">
        <v>20</v>
      </c>
      <c r="E46" s="126">
        <v>17638.28</v>
      </c>
      <c r="F46" s="125">
        <v>11</v>
      </c>
      <c r="G46" s="22">
        <f t="shared" si="0"/>
        <v>194021.08</v>
      </c>
      <c r="H46" s="1"/>
      <c r="I46" s="16">
        <f t="shared" si="1"/>
        <v>37</v>
      </c>
      <c r="J46" s="17" t="str">
        <f t="shared" si="2"/>
        <v>Выключатель автоматический стационарный с электромагнитным приводом, ВА 51-39 250А</v>
      </c>
      <c r="K46" s="28"/>
      <c r="L46" s="19" t="str">
        <f t="shared" si="3"/>
        <v>шт</v>
      </c>
      <c r="M46" s="24">
        <f t="shared" si="4"/>
        <v>17638.28</v>
      </c>
      <c r="N46" s="27"/>
      <c r="O46" s="19">
        <f t="shared" si="5"/>
        <v>11</v>
      </c>
      <c r="P46" s="20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51" x14ac:dyDescent="0.25">
      <c r="A47" s="6"/>
      <c r="B47" s="11">
        <v>38</v>
      </c>
      <c r="C47" s="124" t="s">
        <v>69</v>
      </c>
      <c r="D47" s="30" t="s">
        <v>20</v>
      </c>
      <c r="E47" s="126">
        <v>9915.25</v>
      </c>
      <c r="F47" s="125">
        <v>8</v>
      </c>
      <c r="G47" s="22">
        <f t="shared" si="0"/>
        <v>79322</v>
      </c>
      <c r="H47" s="1"/>
      <c r="I47" s="16">
        <f t="shared" si="1"/>
        <v>38</v>
      </c>
      <c r="J47" s="17" t="str">
        <f t="shared" si="2"/>
        <v>Выключатель автоматический трехполюсный, ВА 57-39 400А</v>
      </c>
      <c r="K47" s="28"/>
      <c r="L47" s="19" t="str">
        <f t="shared" si="3"/>
        <v>шт</v>
      </c>
      <c r="M47" s="24">
        <f t="shared" si="4"/>
        <v>9915.25</v>
      </c>
      <c r="N47" s="27"/>
      <c r="O47" s="19">
        <f t="shared" si="5"/>
        <v>8</v>
      </c>
      <c r="P47" s="20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51" x14ac:dyDescent="0.25">
      <c r="A48" s="6"/>
      <c r="B48" s="11">
        <v>39</v>
      </c>
      <c r="C48" s="124" t="s">
        <v>70</v>
      </c>
      <c r="D48" s="30" t="s">
        <v>20</v>
      </c>
      <c r="E48" s="126">
        <v>9745.76</v>
      </c>
      <c r="F48" s="125">
        <v>1</v>
      </c>
      <c r="G48" s="22">
        <f t="shared" si="0"/>
        <v>9745.76</v>
      </c>
      <c r="H48" s="1"/>
      <c r="I48" s="16">
        <f t="shared" si="1"/>
        <v>39</v>
      </c>
      <c r="J48" s="17" t="str">
        <f t="shared" si="2"/>
        <v>Выключатель автоматический трехполюсный, ВА 57-39 630А</v>
      </c>
      <c r="K48" s="28"/>
      <c r="L48" s="19" t="str">
        <f t="shared" si="3"/>
        <v>шт</v>
      </c>
      <c r="M48" s="24">
        <f t="shared" si="4"/>
        <v>9745.76</v>
      </c>
      <c r="N48" s="27"/>
      <c r="O48" s="19">
        <f t="shared" si="5"/>
        <v>1</v>
      </c>
      <c r="P48" s="20">
        <f t="shared" si="6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51" x14ac:dyDescent="0.25">
      <c r="A49" s="6"/>
      <c r="B49" s="11">
        <v>40</v>
      </c>
      <c r="C49" s="124" t="s">
        <v>71</v>
      </c>
      <c r="D49" s="30" t="s">
        <v>20</v>
      </c>
      <c r="E49" s="126">
        <v>2009.44</v>
      </c>
      <c r="F49" s="125">
        <v>1</v>
      </c>
      <c r="G49" s="22">
        <f t="shared" si="0"/>
        <v>2009.44</v>
      </c>
      <c r="H49" s="1"/>
      <c r="I49" s="16">
        <f t="shared" si="1"/>
        <v>40</v>
      </c>
      <c r="J49" s="17" t="str">
        <f t="shared" si="2"/>
        <v>Выключатель автоматический трехполюсный, ВА 57-35 340010 16А</v>
      </c>
      <c r="K49" s="28"/>
      <c r="L49" s="19" t="str">
        <f t="shared" si="3"/>
        <v>шт</v>
      </c>
      <c r="M49" s="24">
        <f t="shared" si="4"/>
        <v>2009.44</v>
      </c>
      <c r="N49" s="27"/>
      <c r="O49" s="19">
        <f t="shared" si="5"/>
        <v>1</v>
      </c>
      <c r="P49" s="20">
        <f t="shared" si="6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51" x14ac:dyDescent="0.25">
      <c r="A50" s="6"/>
      <c r="B50" s="11">
        <v>41</v>
      </c>
      <c r="C50" s="124" t="s">
        <v>72</v>
      </c>
      <c r="D50" s="30" t="s">
        <v>20</v>
      </c>
      <c r="E50" s="126">
        <v>3177.97</v>
      </c>
      <c r="F50" s="125">
        <v>2</v>
      </c>
      <c r="G50" s="22">
        <f t="shared" si="0"/>
        <v>6355.94</v>
      </c>
      <c r="H50" s="1"/>
      <c r="I50" s="16">
        <f t="shared" si="1"/>
        <v>41</v>
      </c>
      <c r="J50" s="17" t="str">
        <f t="shared" si="2"/>
        <v>Выключатель автоматический трехполюсный, ВА 57-35 340010 40А</v>
      </c>
      <c r="K50" s="28"/>
      <c r="L50" s="19" t="str">
        <f t="shared" si="3"/>
        <v>шт</v>
      </c>
      <c r="M50" s="24">
        <f t="shared" si="4"/>
        <v>3177.97</v>
      </c>
      <c r="N50" s="27"/>
      <c r="O50" s="19">
        <f t="shared" si="5"/>
        <v>2</v>
      </c>
      <c r="P50" s="20">
        <f t="shared" si="6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5.5" x14ac:dyDescent="0.25">
      <c r="A51" s="6"/>
      <c r="B51" s="11">
        <v>42</v>
      </c>
      <c r="C51" s="124" t="s">
        <v>73</v>
      </c>
      <c r="D51" s="30" t="s">
        <v>20</v>
      </c>
      <c r="E51" s="126">
        <v>76.27</v>
      </c>
      <c r="F51" s="125">
        <v>10</v>
      </c>
      <c r="G51" s="22">
        <f t="shared" si="0"/>
        <v>762.69999999999993</v>
      </c>
      <c r="H51" s="1"/>
      <c r="I51" s="16">
        <f t="shared" si="1"/>
        <v>42</v>
      </c>
      <c r="J51" s="17" t="str">
        <f t="shared" si="2"/>
        <v>Выключатель двухклавишный, А 56-003Н</v>
      </c>
      <c r="K51" s="28"/>
      <c r="L51" s="19" t="str">
        <f t="shared" si="3"/>
        <v>шт</v>
      </c>
      <c r="M51" s="24">
        <f t="shared" si="4"/>
        <v>76.27</v>
      </c>
      <c r="N51" s="27"/>
      <c r="O51" s="19">
        <f t="shared" si="5"/>
        <v>10</v>
      </c>
      <c r="P51" s="20">
        <f t="shared" si="6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5.5" x14ac:dyDescent="0.25">
      <c r="A52" s="6"/>
      <c r="B52" s="11">
        <v>43</v>
      </c>
      <c r="C52" s="124" t="s">
        <v>74</v>
      </c>
      <c r="D52" s="30" t="s">
        <v>20</v>
      </c>
      <c r="E52" s="126">
        <v>88.98</v>
      </c>
      <c r="F52" s="125">
        <v>10</v>
      </c>
      <c r="G52" s="22">
        <f t="shared" si="0"/>
        <v>889.80000000000007</v>
      </c>
      <c r="H52" s="1"/>
      <c r="I52" s="16">
        <f t="shared" si="1"/>
        <v>43</v>
      </c>
      <c r="J52" s="17" t="str">
        <f t="shared" si="2"/>
        <v>Выключатель двухклавишный, С56-003Н</v>
      </c>
      <c r="K52" s="28"/>
      <c r="L52" s="19" t="str">
        <f t="shared" si="3"/>
        <v>шт</v>
      </c>
      <c r="M52" s="24">
        <f t="shared" si="4"/>
        <v>88.98</v>
      </c>
      <c r="N52" s="27"/>
      <c r="O52" s="19">
        <f t="shared" si="5"/>
        <v>10</v>
      </c>
      <c r="P52" s="20">
        <f t="shared" si="6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5.5" x14ac:dyDescent="0.25">
      <c r="A53" s="6"/>
      <c r="B53" s="11">
        <v>44</v>
      </c>
      <c r="C53" s="124" t="s">
        <v>75</v>
      </c>
      <c r="D53" s="30" t="s">
        <v>20</v>
      </c>
      <c r="E53" s="126">
        <v>38983.050000000003</v>
      </c>
      <c r="F53" s="125">
        <v>1</v>
      </c>
      <c r="G53" s="22">
        <f t="shared" si="0"/>
        <v>38983.050000000003</v>
      </c>
      <c r="H53" s="1"/>
      <c r="I53" s="16">
        <f t="shared" si="1"/>
        <v>44</v>
      </c>
      <c r="J53" s="17" t="str">
        <f t="shared" si="2"/>
        <v>Выключатель нагрузки, ВНП-М1-10/630-20 (с приводом)</v>
      </c>
      <c r="K53" s="28"/>
      <c r="L53" s="19" t="str">
        <f t="shared" si="3"/>
        <v>шт</v>
      </c>
      <c r="M53" s="24">
        <f t="shared" si="4"/>
        <v>38983.050000000003</v>
      </c>
      <c r="N53" s="27"/>
      <c r="O53" s="19">
        <f t="shared" si="5"/>
        <v>1</v>
      </c>
      <c r="P53" s="20">
        <f t="shared" si="6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51" x14ac:dyDescent="0.25">
      <c r="A54" s="6"/>
      <c r="B54" s="11">
        <v>45</v>
      </c>
      <c r="C54" s="124" t="s">
        <v>76</v>
      </c>
      <c r="D54" s="30" t="s">
        <v>20</v>
      </c>
      <c r="E54" s="126">
        <v>15338.98</v>
      </c>
      <c r="F54" s="125">
        <v>2</v>
      </c>
      <c r="G54" s="22">
        <f t="shared" si="0"/>
        <v>30677.96</v>
      </c>
      <c r="H54" s="1"/>
      <c r="I54" s="16">
        <f t="shared" si="1"/>
        <v>45</v>
      </c>
      <c r="J54" s="17" t="str">
        <f t="shared" si="2"/>
        <v>Выключатель нагрузки  без предохранит., с заземляющ.ножами, ВНР-10/400-10з У3</v>
      </c>
      <c r="K54" s="28"/>
      <c r="L54" s="19" t="str">
        <f t="shared" si="3"/>
        <v>шт</v>
      </c>
      <c r="M54" s="24">
        <f t="shared" si="4"/>
        <v>15338.98</v>
      </c>
      <c r="N54" s="27"/>
      <c r="O54" s="19">
        <f t="shared" si="5"/>
        <v>2</v>
      </c>
      <c r="P54" s="20">
        <f t="shared" si="6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8.25" x14ac:dyDescent="0.25">
      <c r="A55" s="6"/>
      <c r="B55" s="11">
        <v>46</v>
      </c>
      <c r="C55" s="124" t="s">
        <v>77</v>
      </c>
      <c r="D55" s="30" t="s">
        <v>20</v>
      </c>
      <c r="E55" s="126">
        <v>169.49</v>
      </c>
      <c r="F55" s="125">
        <v>10</v>
      </c>
      <c r="G55" s="22">
        <f t="shared" si="0"/>
        <v>1694.9</v>
      </c>
      <c r="H55" s="1"/>
      <c r="I55" s="16">
        <f t="shared" si="1"/>
        <v>46</v>
      </c>
      <c r="J55" s="17" t="str">
        <f t="shared" si="2"/>
        <v>Выключатель одноклавишный, А16-У01 о/у 1 клавишный</v>
      </c>
      <c r="K55" s="28"/>
      <c r="L55" s="19" t="str">
        <f t="shared" si="3"/>
        <v>шт</v>
      </c>
      <c r="M55" s="24">
        <f t="shared" si="4"/>
        <v>169.49</v>
      </c>
      <c r="N55" s="27"/>
      <c r="O55" s="19">
        <f t="shared" si="5"/>
        <v>10</v>
      </c>
      <c r="P55" s="20">
        <f t="shared" si="6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5.5" x14ac:dyDescent="0.25">
      <c r="A56" s="6"/>
      <c r="B56" s="11">
        <v>47</v>
      </c>
      <c r="C56" s="124" t="s">
        <v>78</v>
      </c>
      <c r="D56" s="30" t="s">
        <v>20</v>
      </c>
      <c r="E56" s="126">
        <v>84.75</v>
      </c>
      <c r="F56" s="125">
        <v>15</v>
      </c>
      <c r="G56" s="22">
        <f t="shared" si="0"/>
        <v>1271.25</v>
      </c>
      <c r="H56" s="1"/>
      <c r="I56" s="16">
        <f t="shared" si="1"/>
        <v>47</v>
      </c>
      <c r="J56" s="17" t="str">
        <f t="shared" si="2"/>
        <v>Выключатель одноклавишный, А16-003</v>
      </c>
      <c r="K56" s="28"/>
      <c r="L56" s="19" t="str">
        <f t="shared" si="3"/>
        <v>шт</v>
      </c>
      <c r="M56" s="24">
        <f t="shared" si="4"/>
        <v>84.75</v>
      </c>
      <c r="N56" s="27"/>
      <c r="O56" s="19">
        <f t="shared" si="5"/>
        <v>15</v>
      </c>
      <c r="P56" s="20">
        <f t="shared" si="6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5.5" x14ac:dyDescent="0.25">
      <c r="A57" s="6"/>
      <c r="B57" s="11">
        <v>48</v>
      </c>
      <c r="C57" s="124" t="s">
        <v>79</v>
      </c>
      <c r="D57" s="30" t="s">
        <v>20</v>
      </c>
      <c r="E57" s="126">
        <v>80.14</v>
      </c>
      <c r="F57" s="125">
        <v>10</v>
      </c>
      <c r="G57" s="22">
        <f t="shared" si="0"/>
        <v>801.4</v>
      </c>
      <c r="H57" s="1"/>
      <c r="I57" s="16">
        <f t="shared" si="1"/>
        <v>48</v>
      </c>
      <c r="J57" s="17" t="str">
        <f t="shared" si="2"/>
        <v>Выключатель одноклавишный, С16-003Н</v>
      </c>
      <c r="K57" s="28"/>
      <c r="L57" s="19" t="str">
        <f t="shared" si="3"/>
        <v>шт</v>
      </c>
      <c r="M57" s="24">
        <f t="shared" si="4"/>
        <v>80.14</v>
      </c>
      <c r="N57" s="27"/>
      <c r="O57" s="19">
        <f t="shared" si="5"/>
        <v>10</v>
      </c>
      <c r="P57" s="20">
        <f t="shared" si="6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51" x14ac:dyDescent="0.25">
      <c r="A58" s="6"/>
      <c r="B58" s="11">
        <v>49</v>
      </c>
      <c r="C58" s="124" t="s">
        <v>80</v>
      </c>
      <c r="D58" s="30" t="s">
        <v>20</v>
      </c>
      <c r="E58" s="126">
        <v>73.97</v>
      </c>
      <c r="F58" s="125">
        <v>5</v>
      </c>
      <c r="G58" s="22">
        <f t="shared" si="0"/>
        <v>369.85</v>
      </c>
      <c r="H58" s="1"/>
      <c r="I58" s="16">
        <f t="shared" si="1"/>
        <v>49</v>
      </c>
      <c r="J58" s="17" t="str">
        <f t="shared" si="2"/>
        <v>Выключатель одноклавишный скрытой установки, ВС16-133/VS16-133-B</v>
      </c>
      <c r="K58" s="28"/>
      <c r="L58" s="19" t="str">
        <f t="shared" si="3"/>
        <v>шт</v>
      </c>
      <c r="M58" s="24">
        <f t="shared" si="4"/>
        <v>73.97</v>
      </c>
      <c r="N58" s="27"/>
      <c r="O58" s="19">
        <f t="shared" si="5"/>
        <v>5</v>
      </c>
      <c r="P58" s="20">
        <f t="shared" si="6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8.25" x14ac:dyDescent="0.25">
      <c r="A59" s="6"/>
      <c r="B59" s="11">
        <v>50</v>
      </c>
      <c r="C59" s="124" t="s">
        <v>81</v>
      </c>
      <c r="D59" s="30" t="s">
        <v>20</v>
      </c>
      <c r="E59" s="126">
        <v>1101.7</v>
      </c>
      <c r="F59" s="125">
        <v>4</v>
      </c>
      <c r="G59" s="22">
        <f t="shared" si="0"/>
        <v>4406.8</v>
      </c>
      <c r="H59" s="1"/>
      <c r="I59" s="16">
        <f t="shared" si="1"/>
        <v>50</v>
      </c>
      <c r="J59" s="17" t="str">
        <f t="shared" si="2"/>
        <v>Выключатель-разъединитель, ВР-32-35В-31250-32УХЛ3-250А</v>
      </c>
      <c r="K59" s="28"/>
      <c r="L59" s="19" t="str">
        <f t="shared" si="3"/>
        <v>шт</v>
      </c>
      <c r="M59" s="24">
        <f t="shared" si="4"/>
        <v>1101.7</v>
      </c>
      <c r="N59" s="27"/>
      <c r="O59" s="19">
        <f t="shared" si="5"/>
        <v>4</v>
      </c>
      <c r="P59" s="20">
        <f t="shared" si="6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5.5" x14ac:dyDescent="0.25">
      <c r="A60" s="6"/>
      <c r="B60" s="11">
        <v>51</v>
      </c>
      <c r="C60" s="124" t="s">
        <v>82</v>
      </c>
      <c r="D60" s="30" t="s">
        <v>20</v>
      </c>
      <c r="E60" s="126">
        <v>262.70999999999998</v>
      </c>
      <c r="F60" s="125">
        <v>30</v>
      </c>
      <c r="G60" s="22">
        <f t="shared" si="0"/>
        <v>7881.2999999999993</v>
      </c>
      <c r="H60" s="1"/>
      <c r="I60" s="16">
        <f t="shared" si="1"/>
        <v>51</v>
      </c>
      <c r="J60" s="17" t="str">
        <f t="shared" si="2"/>
        <v>Кнопка управления, КМЕ-4221</v>
      </c>
      <c r="K60" s="28"/>
      <c r="L60" s="19" t="str">
        <f t="shared" si="3"/>
        <v>шт</v>
      </c>
      <c r="M60" s="24">
        <f t="shared" si="4"/>
        <v>262.70999999999998</v>
      </c>
      <c r="N60" s="27"/>
      <c r="O60" s="19">
        <f t="shared" si="5"/>
        <v>30</v>
      </c>
      <c r="P60" s="20">
        <f t="shared" si="6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6"/>
      <c r="B61" s="11">
        <v>52</v>
      </c>
      <c r="C61" s="124" t="s">
        <v>83</v>
      </c>
      <c r="D61" s="30" t="s">
        <v>20</v>
      </c>
      <c r="E61" s="126">
        <v>1779.66</v>
      </c>
      <c r="F61" s="125">
        <v>3</v>
      </c>
      <c r="G61" s="22">
        <f t="shared" si="0"/>
        <v>5338.9800000000005</v>
      </c>
      <c r="H61" s="1"/>
      <c r="I61" s="16">
        <f t="shared" si="1"/>
        <v>52</v>
      </c>
      <c r="J61" s="17" t="str">
        <f t="shared" si="2"/>
        <v>Контактор, КМИ-46512 65А 220В</v>
      </c>
      <c r="K61" s="28"/>
      <c r="L61" s="19" t="str">
        <f t="shared" si="3"/>
        <v>шт</v>
      </c>
      <c r="M61" s="24">
        <f t="shared" si="4"/>
        <v>1779.66</v>
      </c>
      <c r="N61" s="27"/>
      <c r="O61" s="19">
        <f t="shared" si="5"/>
        <v>3</v>
      </c>
      <c r="P61" s="20">
        <f t="shared" si="6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8.25" x14ac:dyDescent="0.25">
      <c r="A62" s="6"/>
      <c r="B62" s="11">
        <v>53</v>
      </c>
      <c r="C62" s="124" t="s">
        <v>84</v>
      </c>
      <c r="D62" s="30" t="s">
        <v>20</v>
      </c>
      <c r="E62" s="126">
        <v>885.46</v>
      </c>
      <c r="F62" s="125">
        <v>8</v>
      </c>
      <c r="G62" s="22">
        <f t="shared" si="0"/>
        <v>7083.68</v>
      </c>
      <c r="H62" s="1"/>
      <c r="I62" s="16">
        <f t="shared" si="1"/>
        <v>53</v>
      </c>
      <c r="J62" s="17" t="str">
        <f t="shared" si="2"/>
        <v>Контактор электромагнитный 220В 40А, МК-1-20УЗА</v>
      </c>
      <c r="K62" s="28"/>
      <c r="L62" s="19" t="str">
        <f t="shared" si="3"/>
        <v>шт</v>
      </c>
      <c r="M62" s="24">
        <f t="shared" si="4"/>
        <v>885.46</v>
      </c>
      <c r="N62" s="27"/>
      <c r="O62" s="19">
        <f t="shared" si="5"/>
        <v>8</v>
      </c>
      <c r="P62" s="20">
        <f t="shared" si="6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5.5" x14ac:dyDescent="0.25">
      <c r="A63" s="6"/>
      <c r="B63" s="11">
        <v>54</v>
      </c>
      <c r="C63" s="124" t="s">
        <v>85</v>
      </c>
      <c r="D63" s="30" t="s">
        <v>20</v>
      </c>
      <c r="E63" s="126">
        <v>466.1</v>
      </c>
      <c r="F63" s="125">
        <v>7</v>
      </c>
      <c r="G63" s="22">
        <f t="shared" si="0"/>
        <v>3262.7000000000003</v>
      </c>
      <c r="H63" s="1"/>
      <c r="I63" s="16">
        <f t="shared" si="1"/>
        <v>54</v>
      </c>
      <c r="J63" s="17" t="str">
        <f t="shared" si="2"/>
        <v>Переключатель кулачковый, ПК 1-22 10А</v>
      </c>
      <c r="K63" s="28"/>
      <c r="L63" s="19" t="str">
        <f t="shared" si="3"/>
        <v>шт</v>
      </c>
      <c r="M63" s="24">
        <f t="shared" si="4"/>
        <v>466.1</v>
      </c>
      <c r="N63" s="27"/>
      <c r="O63" s="19">
        <f t="shared" si="5"/>
        <v>7</v>
      </c>
      <c r="P63" s="20">
        <f t="shared" si="6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5.5" x14ac:dyDescent="0.25">
      <c r="A64" s="6"/>
      <c r="B64" s="11">
        <v>55</v>
      </c>
      <c r="C64" s="124" t="s">
        <v>86</v>
      </c>
      <c r="D64" s="30" t="s">
        <v>20</v>
      </c>
      <c r="E64" s="126">
        <v>516.95000000000005</v>
      </c>
      <c r="F64" s="125">
        <v>1</v>
      </c>
      <c r="G64" s="22">
        <f t="shared" si="0"/>
        <v>516.95000000000005</v>
      </c>
      <c r="H64" s="1"/>
      <c r="I64" s="16">
        <f t="shared" si="1"/>
        <v>55</v>
      </c>
      <c r="J64" s="17" t="str">
        <f t="shared" si="2"/>
        <v>Переключатель кулачковый, ПК 1-64 10А</v>
      </c>
      <c r="K64" s="28"/>
      <c r="L64" s="19" t="str">
        <f t="shared" si="3"/>
        <v>шт</v>
      </c>
      <c r="M64" s="24">
        <f t="shared" si="4"/>
        <v>516.95000000000005</v>
      </c>
      <c r="N64" s="27"/>
      <c r="O64" s="19">
        <f t="shared" si="5"/>
        <v>1</v>
      </c>
      <c r="P64" s="20">
        <f t="shared" si="6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5">
      <c r="A65" s="6"/>
      <c r="B65" s="11">
        <v>56</v>
      </c>
      <c r="C65" s="124" t="s">
        <v>87</v>
      </c>
      <c r="D65" s="30" t="s">
        <v>20</v>
      </c>
      <c r="E65" s="126">
        <v>203.39</v>
      </c>
      <c r="F65" s="125">
        <v>10</v>
      </c>
      <c r="G65" s="22">
        <f t="shared" si="0"/>
        <v>2033.8999999999999</v>
      </c>
      <c r="H65" s="1"/>
      <c r="I65" s="16">
        <f t="shared" si="1"/>
        <v>56</v>
      </c>
      <c r="J65" s="17" t="str">
        <f t="shared" si="2"/>
        <v>Пост кнопочный, ПКЕ-212-2</v>
      </c>
      <c r="K65" s="28"/>
      <c r="L65" s="19" t="str">
        <f t="shared" si="3"/>
        <v>шт</v>
      </c>
      <c r="M65" s="24">
        <f t="shared" si="4"/>
        <v>203.39</v>
      </c>
      <c r="N65" s="27"/>
      <c r="O65" s="19">
        <f t="shared" si="5"/>
        <v>10</v>
      </c>
      <c r="P65" s="20">
        <f t="shared" si="6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6"/>
      <c r="B66" s="11">
        <v>57</v>
      </c>
      <c r="C66" s="124" t="s">
        <v>88</v>
      </c>
      <c r="D66" s="30" t="s">
        <v>20</v>
      </c>
      <c r="E66" s="126">
        <v>940.88</v>
      </c>
      <c r="F66" s="125">
        <v>2</v>
      </c>
      <c r="G66" s="22">
        <f t="shared" si="0"/>
        <v>1881.76</v>
      </c>
      <c r="H66" s="1"/>
      <c r="I66" s="16">
        <f t="shared" si="1"/>
        <v>57</v>
      </c>
      <c r="J66" s="17" t="str">
        <f t="shared" si="2"/>
        <v>Пускатель , ПМЕ-211 220В</v>
      </c>
      <c r="K66" s="28"/>
      <c r="L66" s="19" t="str">
        <f t="shared" si="3"/>
        <v>шт</v>
      </c>
      <c r="M66" s="24">
        <f t="shared" si="4"/>
        <v>940.88</v>
      </c>
      <c r="N66" s="27"/>
      <c r="O66" s="19">
        <f t="shared" si="5"/>
        <v>2</v>
      </c>
      <c r="P66" s="20">
        <f t="shared" si="6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8.25" x14ac:dyDescent="0.25">
      <c r="A67" s="6"/>
      <c r="B67" s="11">
        <v>58</v>
      </c>
      <c r="C67" s="124" t="s">
        <v>89</v>
      </c>
      <c r="D67" s="30" t="s">
        <v>20</v>
      </c>
      <c r="E67" s="126">
        <v>792.66</v>
      </c>
      <c r="F67" s="125">
        <v>4</v>
      </c>
      <c r="G67" s="22">
        <f t="shared" si="0"/>
        <v>3170.64</v>
      </c>
      <c r="H67" s="1"/>
      <c r="I67" s="16">
        <f t="shared" si="1"/>
        <v>58</v>
      </c>
      <c r="J67" s="17" t="str">
        <f t="shared" si="2"/>
        <v>Пускатель электромагнитный, ПМЕ-211 380В</v>
      </c>
      <c r="K67" s="28"/>
      <c r="L67" s="19" t="str">
        <f t="shared" si="3"/>
        <v>шт</v>
      </c>
      <c r="M67" s="24">
        <f t="shared" si="4"/>
        <v>792.66</v>
      </c>
      <c r="N67" s="27"/>
      <c r="O67" s="19">
        <f t="shared" si="5"/>
        <v>4</v>
      </c>
      <c r="P67" s="20">
        <f t="shared" si="6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5.5" x14ac:dyDescent="0.25">
      <c r="A68" s="6"/>
      <c r="B68" s="11">
        <v>59</v>
      </c>
      <c r="C68" s="124" t="s">
        <v>90</v>
      </c>
      <c r="D68" s="30" t="s">
        <v>20</v>
      </c>
      <c r="E68" s="126">
        <v>6101.7</v>
      </c>
      <c r="F68" s="125">
        <v>2</v>
      </c>
      <c r="G68" s="22">
        <f t="shared" si="0"/>
        <v>12203.4</v>
      </c>
      <c r="H68" s="1"/>
      <c r="I68" s="16">
        <f t="shared" si="1"/>
        <v>59</v>
      </c>
      <c r="J68" s="17" t="str">
        <f t="shared" si="2"/>
        <v>Рубильник, РС-6  630А правый</v>
      </c>
      <c r="K68" s="28"/>
      <c r="L68" s="19" t="str">
        <f t="shared" si="3"/>
        <v>шт</v>
      </c>
      <c r="M68" s="24">
        <f t="shared" si="4"/>
        <v>6101.7</v>
      </c>
      <c r="N68" s="27"/>
      <c r="O68" s="19">
        <f t="shared" si="5"/>
        <v>2</v>
      </c>
      <c r="P68" s="20">
        <f t="shared" si="6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5.5" x14ac:dyDescent="0.25">
      <c r="A69" s="6"/>
      <c r="B69" s="11">
        <v>60</v>
      </c>
      <c r="C69" s="124" t="s">
        <v>91</v>
      </c>
      <c r="D69" s="30" t="s">
        <v>20</v>
      </c>
      <c r="E69" s="126">
        <v>3135.59</v>
      </c>
      <c r="F69" s="125">
        <v>15</v>
      </c>
      <c r="G69" s="22">
        <f t="shared" si="0"/>
        <v>47033.850000000006</v>
      </c>
      <c r="H69" s="1"/>
      <c r="I69" s="16">
        <f t="shared" si="1"/>
        <v>60</v>
      </c>
      <c r="J69" s="17" t="str">
        <f t="shared" si="2"/>
        <v>Рубильник, РПС-2 250А левый</v>
      </c>
      <c r="K69" s="28"/>
      <c r="L69" s="19" t="str">
        <f t="shared" si="3"/>
        <v>шт</v>
      </c>
      <c r="M69" s="24">
        <f t="shared" si="4"/>
        <v>3135.59</v>
      </c>
      <c r="N69" s="27"/>
      <c r="O69" s="19">
        <f t="shared" si="5"/>
        <v>15</v>
      </c>
      <c r="P69" s="20">
        <f t="shared" si="6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5.5" x14ac:dyDescent="0.25">
      <c r="A70" s="6"/>
      <c r="B70" s="11">
        <v>61</v>
      </c>
      <c r="C70" s="124" t="s">
        <v>92</v>
      </c>
      <c r="D70" s="30" t="s">
        <v>20</v>
      </c>
      <c r="E70" s="126">
        <v>5847.46</v>
      </c>
      <c r="F70" s="125">
        <v>3</v>
      </c>
      <c r="G70" s="22">
        <f t="shared" si="0"/>
        <v>17542.38</v>
      </c>
      <c r="H70" s="1"/>
      <c r="I70" s="16">
        <f t="shared" si="1"/>
        <v>61</v>
      </c>
      <c r="J70" s="17" t="str">
        <f t="shared" si="2"/>
        <v>Рубильник, РПС-6 630А ( с ПН, правый)</v>
      </c>
      <c r="K70" s="28"/>
      <c r="L70" s="19" t="str">
        <f t="shared" si="3"/>
        <v>шт</v>
      </c>
      <c r="M70" s="24">
        <f t="shared" si="4"/>
        <v>5847.46</v>
      </c>
      <c r="N70" s="27"/>
      <c r="O70" s="19">
        <f t="shared" si="5"/>
        <v>3</v>
      </c>
      <c r="P70" s="20">
        <f t="shared" si="6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5.5" x14ac:dyDescent="0.25">
      <c r="A71" s="6"/>
      <c r="B71" s="11">
        <v>62</v>
      </c>
      <c r="C71" s="124" t="s">
        <v>93</v>
      </c>
      <c r="D71" s="30" t="s">
        <v>20</v>
      </c>
      <c r="E71" s="126">
        <v>2627.12</v>
      </c>
      <c r="F71" s="125">
        <v>3</v>
      </c>
      <c r="G71" s="22">
        <f t="shared" si="0"/>
        <v>7881.36</v>
      </c>
      <c r="H71" s="1"/>
      <c r="I71" s="16">
        <f t="shared" si="1"/>
        <v>62</v>
      </c>
      <c r="J71" s="17" t="str">
        <f t="shared" si="2"/>
        <v>рубильник, РПС-4 400А 380В левый</v>
      </c>
      <c r="K71" s="28"/>
      <c r="L71" s="19" t="str">
        <f t="shared" si="3"/>
        <v>шт</v>
      </c>
      <c r="M71" s="24">
        <f t="shared" si="4"/>
        <v>2627.12</v>
      </c>
      <c r="N71" s="27"/>
      <c r="O71" s="19">
        <f t="shared" si="5"/>
        <v>3</v>
      </c>
      <c r="P71" s="20">
        <f t="shared" si="6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5.5" x14ac:dyDescent="0.25">
      <c r="A72" s="6"/>
      <c r="B72" s="11">
        <v>63</v>
      </c>
      <c r="C72" s="124" t="s">
        <v>94</v>
      </c>
      <c r="D72" s="30" t="s">
        <v>20</v>
      </c>
      <c r="E72" s="126">
        <v>3389.83</v>
      </c>
      <c r="F72" s="125">
        <v>7</v>
      </c>
      <c r="G72" s="22">
        <f t="shared" si="0"/>
        <v>23728.809999999998</v>
      </c>
      <c r="H72" s="1"/>
      <c r="I72" s="16">
        <f t="shared" si="1"/>
        <v>63</v>
      </c>
      <c r="J72" s="17" t="str">
        <f t="shared" si="2"/>
        <v>рубильник, РПС-4 400А 380В правый</v>
      </c>
      <c r="K72" s="28"/>
      <c r="L72" s="19" t="str">
        <f t="shared" si="3"/>
        <v>шт</v>
      </c>
      <c r="M72" s="24">
        <f t="shared" si="4"/>
        <v>3389.83</v>
      </c>
      <c r="N72" s="27"/>
      <c r="O72" s="19">
        <f t="shared" si="5"/>
        <v>7</v>
      </c>
      <c r="P72" s="20">
        <f t="shared" si="6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6"/>
      <c r="B73" s="11">
        <v>64</v>
      </c>
      <c r="C73" s="124" t="s">
        <v>95</v>
      </c>
      <c r="D73" s="30" t="s">
        <v>20</v>
      </c>
      <c r="E73" s="126">
        <v>11864.41</v>
      </c>
      <c r="F73" s="125">
        <v>5</v>
      </c>
      <c r="G73" s="22">
        <f t="shared" si="0"/>
        <v>59322.05</v>
      </c>
      <c r="H73" s="1"/>
      <c r="I73" s="16">
        <f t="shared" si="1"/>
        <v>64</v>
      </c>
      <c r="J73" s="17" t="str">
        <f t="shared" si="2"/>
        <v>Рубильник, РП-5 1000А</v>
      </c>
      <c r="K73" s="28"/>
      <c r="L73" s="19" t="str">
        <f t="shared" si="3"/>
        <v>шт</v>
      </c>
      <c r="M73" s="24">
        <f t="shared" si="4"/>
        <v>11864.41</v>
      </c>
      <c r="N73" s="27"/>
      <c r="O73" s="19">
        <f t="shared" si="5"/>
        <v>5</v>
      </c>
      <c r="P73" s="20">
        <f t="shared" si="6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6"/>
      <c r="B74" s="11">
        <v>65</v>
      </c>
      <c r="C74" s="124" t="s">
        <v>96</v>
      </c>
      <c r="D74" s="30" t="s">
        <v>20</v>
      </c>
      <c r="E74" s="126">
        <v>83.77</v>
      </c>
      <c r="F74" s="125">
        <v>20</v>
      </c>
      <c r="G74" s="22">
        <f t="shared" si="0"/>
        <v>1675.3999999999999</v>
      </c>
      <c r="H74" s="1"/>
      <c r="I74" s="16">
        <f t="shared" si="1"/>
        <v>65</v>
      </c>
      <c r="J74" s="17" t="str">
        <f t="shared" si="2"/>
        <v>Рубильник, Р-25-111100 УЗ</v>
      </c>
      <c r="K74" s="28"/>
      <c r="L74" s="19" t="str">
        <f t="shared" si="3"/>
        <v>шт</v>
      </c>
      <c r="M74" s="24">
        <f t="shared" si="4"/>
        <v>83.77</v>
      </c>
      <c r="N74" s="27"/>
      <c r="O74" s="19">
        <f t="shared" si="5"/>
        <v>20</v>
      </c>
      <c r="P74" s="20">
        <f t="shared" si="6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5.5" x14ac:dyDescent="0.25">
      <c r="A75" s="6"/>
      <c r="B75" s="11">
        <v>66</v>
      </c>
      <c r="C75" s="124" t="s">
        <v>97</v>
      </c>
      <c r="D75" s="30" t="s">
        <v>20</v>
      </c>
      <c r="E75" s="126">
        <v>4576.2700000000004</v>
      </c>
      <c r="F75" s="125">
        <v>4</v>
      </c>
      <c r="G75" s="22">
        <f t="shared" ref="G75:G77" si="7">E75*F75</f>
        <v>18305.080000000002</v>
      </c>
      <c r="H75" s="1"/>
      <c r="I75" s="16">
        <f t="shared" si="1"/>
        <v>66</v>
      </c>
      <c r="J75" s="17" t="str">
        <f t="shared" si="2"/>
        <v>Рубильник, РПС-6 630А ( с  ПН  левый)</v>
      </c>
      <c r="K75" s="28"/>
      <c r="L75" s="19" t="str">
        <f t="shared" si="3"/>
        <v>шт</v>
      </c>
      <c r="M75" s="24">
        <f t="shared" si="4"/>
        <v>4576.2700000000004</v>
      </c>
      <c r="N75" s="27"/>
      <c r="O75" s="19">
        <f t="shared" si="5"/>
        <v>4</v>
      </c>
      <c r="P75" s="20">
        <f t="shared" si="6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5.5" x14ac:dyDescent="0.25">
      <c r="A76" s="6"/>
      <c r="B76" s="11">
        <v>67</v>
      </c>
      <c r="C76" s="124" t="s">
        <v>98</v>
      </c>
      <c r="D76" s="30" t="s">
        <v>20</v>
      </c>
      <c r="E76" s="126">
        <v>2118.64</v>
      </c>
      <c r="F76" s="125">
        <v>3</v>
      </c>
      <c r="G76" s="22">
        <f t="shared" si="7"/>
        <v>6355.92</v>
      </c>
      <c r="H76" s="1"/>
      <c r="I76" s="16">
        <f t="shared" si="1"/>
        <v>67</v>
      </c>
      <c r="J76" s="17" t="str">
        <f t="shared" si="2"/>
        <v>Рубильник, РПС-1 100А  правый</v>
      </c>
      <c r="K76" s="28"/>
      <c r="L76" s="19" t="str">
        <f t="shared" si="3"/>
        <v>шт</v>
      </c>
      <c r="M76" s="24">
        <f t="shared" si="4"/>
        <v>2118.64</v>
      </c>
      <c r="N76" s="27"/>
      <c r="O76" s="19">
        <f t="shared" si="5"/>
        <v>3</v>
      </c>
      <c r="P76" s="20">
        <f t="shared" si="6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5.5" x14ac:dyDescent="0.25">
      <c r="A77" s="6"/>
      <c r="B77" s="11">
        <v>68</v>
      </c>
      <c r="C77" s="124" t="s">
        <v>99</v>
      </c>
      <c r="D77" s="30" t="s">
        <v>20</v>
      </c>
      <c r="E77" s="126">
        <v>3559.32</v>
      </c>
      <c r="F77" s="125">
        <v>13</v>
      </c>
      <c r="G77" s="22">
        <f t="shared" si="7"/>
        <v>46271.16</v>
      </c>
      <c r="H77" s="1"/>
      <c r="I77" s="16">
        <f t="shared" si="1"/>
        <v>68</v>
      </c>
      <c r="J77" s="17" t="str">
        <f t="shared" si="2"/>
        <v>Рубильник, РПС-2 250А правый</v>
      </c>
      <c r="K77" s="28"/>
      <c r="L77" s="19" t="str">
        <f t="shared" si="3"/>
        <v>шт</v>
      </c>
      <c r="M77" s="24">
        <f t="shared" si="4"/>
        <v>3559.32</v>
      </c>
      <c r="N77" s="27"/>
      <c r="O77" s="19">
        <f t="shared" si="5"/>
        <v>13</v>
      </c>
      <c r="P77" s="20">
        <f t="shared" si="6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5">
      <c r="A78" s="6"/>
      <c r="B78" s="78" t="s">
        <v>19</v>
      </c>
      <c r="C78" s="79"/>
      <c r="D78" s="79"/>
      <c r="E78" s="79"/>
      <c r="F78" s="80"/>
      <c r="G78" s="31">
        <f>SUM(G10:G77)</f>
        <v>1615841.5499999991</v>
      </c>
      <c r="H78" s="52"/>
      <c r="I78" s="81" t="s">
        <v>19</v>
      </c>
      <c r="J78" s="82"/>
      <c r="K78" s="82"/>
      <c r="L78" s="82"/>
      <c r="M78" s="82"/>
      <c r="N78" s="82"/>
      <c r="O78" s="83"/>
      <c r="P78" s="32">
        <f>SUM(P10:P77)</f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5">
      <c r="A79" s="6"/>
      <c r="B79" s="84" t="s">
        <v>21</v>
      </c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8.25" x14ac:dyDescent="0.25">
      <c r="A80" s="6"/>
      <c r="B80" s="33">
        <v>1</v>
      </c>
      <c r="C80" s="124" t="s">
        <v>101</v>
      </c>
      <c r="D80" s="49" t="s">
        <v>20</v>
      </c>
      <c r="E80" s="127">
        <v>3644.07</v>
      </c>
      <c r="F80" s="125">
        <v>2</v>
      </c>
      <c r="G80" s="36">
        <f t="shared" ref="G80:G299" si="8">E80*F80</f>
        <v>7288.14</v>
      </c>
      <c r="H80" s="1"/>
      <c r="I80" s="37">
        <f>B80</f>
        <v>1</v>
      </c>
      <c r="J80" s="38" t="str">
        <f t="shared" si="2"/>
        <v>Автоматический выключатель, ВА 99 250 250А 3Р 35кА</v>
      </c>
      <c r="K80" s="39"/>
      <c r="L80" s="40" t="str">
        <f>D80</f>
        <v>шт</v>
      </c>
      <c r="M80" s="41">
        <f>E80</f>
        <v>3644.07</v>
      </c>
      <c r="N80" s="35"/>
      <c r="O80" s="40">
        <f>F80</f>
        <v>2</v>
      </c>
      <c r="P80" s="42">
        <f>N80*O80</f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8.25" x14ac:dyDescent="0.25">
      <c r="A81" s="6"/>
      <c r="B81" s="11">
        <v>2</v>
      </c>
      <c r="C81" s="124" t="s">
        <v>102</v>
      </c>
      <c r="D81" s="30" t="s">
        <v>20</v>
      </c>
      <c r="E81" s="127">
        <v>3595.71</v>
      </c>
      <c r="F81" s="125">
        <v>12</v>
      </c>
      <c r="G81" s="22">
        <f t="shared" si="8"/>
        <v>43148.520000000004</v>
      </c>
      <c r="H81" s="1"/>
      <c r="I81" s="16">
        <f>B81</f>
        <v>2</v>
      </c>
      <c r="J81" s="17" t="str">
        <f t="shared" si="2"/>
        <v>Автоматический выключатель, MOELLER PL7-C4/2-DC</v>
      </c>
      <c r="K81" s="28"/>
      <c r="L81" s="19" t="str">
        <f t="shared" ref="L81:L132" si="9">D81</f>
        <v>шт</v>
      </c>
      <c r="M81" s="24">
        <f t="shared" ref="M81:M132" si="10">E81</f>
        <v>3595.71</v>
      </c>
      <c r="N81" s="27"/>
      <c r="O81" s="19">
        <f t="shared" ref="O81:O132" si="11">F81</f>
        <v>12</v>
      </c>
      <c r="P81" s="29">
        <f t="shared" ref="P81:P132" si="12">N81*O81</f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8.25" x14ac:dyDescent="0.25">
      <c r="A82" s="6"/>
      <c r="B82" s="11">
        <v>3</v>
      </c>
      <c r="C82" s="124" t="s">
        <v>103</v>
      </c>
      <c r="D82" s="30" t="s">
        <v>20</v>
      </c>
      <c r="E82" s="127">
        <v>6114.49</v>
      </c>
      <c r="F82" s="125">
        <v>2</v>
      </c>
      <c r="G82" s="22">
        <f t="shared" si="8"/>
        <v>12228.98</v>
      </c>
      <c r="H82" s="1"/>
      <c r="I82" s="16">
        <f t="shared" ref="I82:I132" si="13">B82</f>
        <v>3</v>
      </c>
      <c r="J82" s="17" t="str">
        <f t="shared" si="2"/>
        <v>Автоматический выключатель Moeller, PL7-C4/2-DC</v>
      </c>
      <c r="K82" s="28"/>
      <c r="L82" s="19" t="str">
        <f t="shared" si="9"/>
        <v>шт</v>
      </c>
      <c r="M82" s="24">
        <f t="shared" si="10"/>
        <v>6114.49</v>
      </c>
      <c r="N82" s="27"/>
      <c r="O82" s="19">
        <f t="shared" si="11"/>
        <v>2</v>
      </c>
      <c r="P82" s="29">
        <f t="shared" si="12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8.25" x14ac:dyDescent="0.25">
      <c r="A83" s="6"/>
      <c r="B83" s="11">
        <v>4</v>
      </c>
      <c r="C83" s="124" t="s">
        <v>104</v>
      </c>
      <c r="D83" s="30" t="s">
        <v>20</v>
      </c>
      <c r="E83" s="127">
        <v>8050.85</v>
      </c>
      <c r="F83" s="125">
        <v>6</v>
      </c>
      <c r="G83" s="22">
        <f t="shared" si="8"/>
        <v>48305.100000000006</v>
      </c>
      <c r="H83" s="1"/>
      <c r="I83" s="16">
        <f t="shared" si="13"/>
        <v>4</v>
      </c>
      <c r="J83" s="17" t="str">
        <f t="shared" si="2"/>
        <v>Выключатель  автоматический, ВА 57-39 340010 250А,  2500А</v>
      </c>
      <c r="K83" s="28"/>
      <c r="L83" s="19" t="str">
        <f t="shared" si="9"/>
        <v>шт</v>
      </c>
      <c r="M83" s="24">
        <f t="shared" si="10"/>
        <v>8050.85</v>
      </c>
      <c r="N83" s="27"/>
      <c r="O83" s="19">
        <f t="shared" si="11"/>
        <v>6</v>
      </c>
      <c r="P83" s="29">
        <f t="shared" si="12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8.25" x14ac:dyDescent="0.25">
      <c r="A84" s="6"/>
      <c r="B84" s="11">
        <v>5</v>
      </c>
      <c r="C84" s="124" t="s">
        <v>105</v>
      </c>
      <c r="D84" s="30" t="s">
        <v>20</v>
      </c>
      <c r="E84" s="127">
        <v>431.47</v>
      </c>
      <c r="F84" s="125">
        <v>1</v>
      </c>
      <c r="G84" s="22">
        <f t="shared" si="8"/>
        <v>431.47</v>
      </c>
      <c r="H84" s="1"/>
      <c r="I84" s="16">
        <f t="shared" si="13"/>
        <v>5</v>
      </c>
      <c r="J84" s="17" t="str">
        <f t="shared" si="2"/>
        <v>Выключатель автоматический, 3п 63А C ВА 47-29</v>
      </c>
      <c r="K84" s="28"/>
      <c r="L84" s="19" t="str">
        <f t="shared" si="9"/>
        <v>шт</v>
      </c>
      <c r="M84" s="24">
        <f t="shared" si="10"/>
        <v>431.47</v>
      </c>
      <c r="N84" s="27"/>
      <c r="O84" s="19">
        <f t="shared" si="11"/>
        <v>1</v>
      </c>
      <c r="P84" s="29">
        <f t="shared" si="12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51" x14ac:dyDescent="0.25">
      <c r="A85" s="6"/>
      <c r="B85" s="11">
        <v>6</v>
      </c>
      <c r="C85" s="124" t="s">
        <v>106</v>
      </c>
      <c r="D85" s="30" t="s">
        <v>20</v>
      </c>
      <c r="E85" s="127">
        <v>2372.88</v>
      </c>
      <c r="F85" s="125">
        <v>10</v>
      </c>
      <c r="G85" s="22">
        <f t="shared" si="8"/>
        <v>23728.800000000003</v>
      </c>
      <c r="H85" s="1"/>
      <c r="I85" s="16">
        <f t="shared" si="13"/>
        <v>6</v>
      </c>
      <c r="J85" s="17" t="str">
        <f t="shared" si="2"/>
        <v>Выключатель автоматический, ВА51-35М2-340010-160А-2000-690AC-УХЛ3</v>
      </c>
      <c r="K85" s="28"/>
      <c r="L85" s="19" t="str">
        <f t="shared" si="9"/>
        <v>шт</v>
      </c>
      <c r="M85" s="24">
        <f t="shared" si="10"/>
        <v>2372.88</v>
      </c>
      <c r="N85" s="27"/>
      <c r="O85" s="19">
        <f t="shared" si="11"/>
        <v>10</v>
      </c>
      <c r="P85" s="29">
        <f t="shared" si="12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8.25" x14ac:dyDescent="0.25">
      <c r="A86" s="6"/>
      <c r="B86" s="11">
        <v>7</v>
      </c>
      <c r="C86" s="124" t="s">
        <v>33</v>
      </c>
      <c r="D86" s="30" t="s">
        <v>20</v>
      </c>
      <c r="E86" s="127">
        <v>11500</v>
      </c>
      <c r="F86" s="125">
        <v>1</v>
      </c>
      <c r="G86" s="22">
        <f t="shared" si="8"/>
        <v>11500</v>
      </c>
      <c r="H86" s="1"/>
      <c r="I86" s="16">
        <f t="shared" si="13"/>
        <v>7</v>
      </c>
      <c r="J86" s="17" t="str">
        <f t="shared" si="2"/>
        <v>Выключатель автоматический, ВА 88-40  3Р 630 А 35кА</v>
      </c>
      <c r="K86" s="28"/>
      <c r="L86" s="19" t="str">
        <f t="shared" si="9"/>
        <v>шт</v>
      </c>
      <c r="M86" s="24">
        <f t="shared" si="10"/>
        <v>11500</v>
      </c>
      <c r="N86" s="27"/>
      <c r="O86" s="19">
        <f t="shared" si="11"/>
        <v>1</v>
      </c>
      <c r="P86" s="29">
        <f t="shared" si="12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8.25" x14ac:dyDescent="0.25">
      <c r="A87" s="6"/>
      <c r="B87" s="11">
        <v>8</v>
      </c>
      <c r="C87" s="124" t="s">
        <v>35</v>
      </c>
      <c r="D87" s="30" t="s">
        <v>20</v>
      </c>
      <c r="E87" s="127">
        <v>7372.88</v>
      </c>
      <c r="F87" s="125">
        <v>6</v>
      </c>
      <c r="G87" s="22">
        <f t="shared" si="8"/>
        <v>44237.279999999999</v>
      </c>
      <c r="H87" s="1"/>
      <c r="I87" s="16">
        <f t="shared" si="13"/>
        <v>8</v>
      </c>
      <c r="J87" s="17" t="str">
        <f t="shared" si="2"/>
        <v>Выключатель автоматический, ВА 88-35 3Р 250 А 35кА</v>
      </c>
      <c r="K87" s="28"/>
      <c r="L87" s="19" t="str">
        <f t="shared" si="9"/>
        <v>шт</v>
      </c>
      <c r="M87" s="24">
        <f t="shared" si="10"/>
        <v>7372.88</v>
      </c>
      <c r="N87" s="27"/>
      <c r="O87" s="19">
        <f t="shared" si="11"/>
        <v>6</v>
      </c>
      <c r="P87" s="29">
        <f t="shared" si="12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8.25" x14ac:dyDescent="0.25">
      <c r="A88" s="6"/>
      <c r="B88" s="11">
        <v>9</v>
      </c>
      <c r="C88" s="124" t="s">
        <v>37</v>
      </c>
      <c r="D88" s="30" t="s">
        <v>20</v>
      </c>
      <c r="E88" s="127">
        <v>3898.31</v>
      </c>
      <c r="F88" s="125">
        <v>1</v>
      </c>
      <c r="G88" s="22">
        <f t="shared" si="8"/>
        <v>3898.31</v>
      </c>
      <c r="H88" s="1"/>
      <c r="I88" s="16">
        <f t="shared" si="13"/>
        <v>9</v>
      </c>
      <c r="J88" s="17" t="str">
        <f t="shared" si="2"/>
        <v>Выключатель автоматический, ВА 88-33 3Р 160 А 35кА</v>
      </c>
      <c r="K88" s="28"/>
      <c r="L88" s="19" t="str">
        <f t="shared" si="9"/>
        <v>шт</v>
      </c>
      <c r="M88" s="24">
        <f t="shared" si="10"/>
        <v>3898.31</v>
      </c>
      <c r="N88" s="27"/>
      <c r="O88" s="19">
        <f t="shared" si="11"/>
        <v>1</v>
      </c>
      <c r="P88" s="29">
        <f t="shared" si="12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63.75" x14ac:dyDescent="0.25">
      <c r="A89" s="6"/>
      <c r="B89" s="11">
        <v>10</v>
      </c>
      <c r="C89" s="124" t="s">
        <v>107</v>
      </c>
      <c r="D89" s="30" t="s">
        <v>20</v>
      </c>
      <c r="E89" s="127">
        <v>2169.27</v>
      </c>
      <c r="F89" s="125">
        <v>4</v>
      </c>
      <c r="G89" s="22">
        <f t="shared" si="8"/>
        <v>8677.08</v>
      </c>
      <c r="H89" s="1"/>
      <c r="I89" s="16">
        <f t="shared" si="13"/>
        <v>10</v>
      </c>
      <c r="J89" s="17" t="str">
        <f t="shared" si="2"/>
        <v>Выключатель автоматический, ВА 51-35М2-340010-20 УХЛЗ.1 380/50,60 100,160/1920А ппмш</v>
      </c>
      <c r="K89" s="28"/>
      <c r="L89" s="19" t="str">
        <f t="shared" si="9"/>
        <v>шт</v>
      </c>
      <c r="M89" s="24">
        <f t="shared" si="10"/>
        <v>2169.27</v>
      </c>
      <c r="N89" s="27"/>
      <c r="O89" s="19">
        <f t="shared" si="11"/>
        <v>4</v>
      </c>
      <c r="P89" s="29">
        <f t="shared" si="12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63.75" x14ac:dyDescent="0.25">
      <c r="A90" s="6"/>
      <c r="B90" s="11">
        <v>11</v>
      </c>
      <c r="C90" s="124" t="s">
        <v>108</v>
      </c>
      <c r="D90" s="30" t="s">
        <v>20</v>
      </c>
      <c r="E90" s="127">
        <v>2706.65</v>
      </c>
      <c r="F90" s="125">
        <v>12</v>
      </c>
      <c r="G90" s="22">
        <f t="shared" si="8"/>
        <v>32479.800000000003</v>
      </c>
      <c r="H90" s="1"/>
      <c r="I90" s="16">
        <f t="shared" si="13"/>
        <v>11</v>
      </c>
      <c r="J90" s="17" t="str">
        <f t="shared" si="2"/>
        <v>Выключатель автоматический, ВА 51-35М2-340010-20 УХЛЗ.1 380/50,60 250,125/1500А ппмш</v>
      </c>
      <c r="K90" s="28"/>
      <c r="L90" s="19" t="str">
        <f t="shared" si="9"/>
        <v>шт</v>
      </c>
      <c r="M90" s="24">
        <f t="shared" si="10"/>
        <v>2706.65</v>
      </c>
      <c r="N90" s="27"/>
      <c r="O90" s="19">
        <f t="shared" si="11"/>
        <v>12</v>
      </c>
      <c r="P90" s="29">
        <f t="shared" si="12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8.25" x14ac:dyDescent="0.25">
      <c r="A91" s="6"/>
      <c r="B91" s="11">
        <v>12</v>
      </c>
      <c r="C91" s="124" t="s">
        <v>109</v>
      </c>
      <c r="D91" s="30" t="s">
        <v>20</v>
      </c>
      <c r="E91" s="127">
        <v>692.99</v>
      </c>
      <c r="F91" s="125">
        <v>4</v>
      </c>
      <c r="G91" s="22">
        <f t="shared" si="8"/>
        <v>2771.96</v>
      </c>
      <c r="H91" s="1"/>
      <c r="I91" s="16">
        <f t="shared" si="13"/>
        <v>12</v>
      </c>
      <c r="J91" s="17" t="str">
        <f t="shared" si="2"/>
        <v>Выключатель автоматический , АП50Б2МТ Iр=3,5Iн  500В 16А</v>
      </c>
      <c r="K91" s="28"/>
      <c r="L91" s="19" t="str">
        <f t="shared" si="9"/>
        <v>шт</v>
      </c>
      <c r="M91" s="24">
        <f t="shared" si="10"/>
        <v>692.99</v>
      </c>
      <c r="N91" s="27"/>
      <c r="O91" s="19">
        <f t="shared" si="11"/>
        <v>4</v>
      </c>
      <c r="P91" s="29">
        <f t="shared" si="12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5.5" x14ac:dyDescent="0.25">
      <c r="A92" s="6"/>
      <c r="B92" s="11">
        <v>13</v>
      </c>
      <c r="C92" s="124" t="s">
        <v>110</v>
      </c>
      <c r="D92" s="30" t="s">
        <v>20</v>
      </c>
      <c r="E92" s="127">
        <v>616.97</v>
      </c>
      <c r="F92" s="125">
        <v>7</v>
      </c>
      <c r="G92" s="22">
        <f t="shared" si="8"/>
        <v>4318.79</v>
      </c>
      <c r="H92" s="1"/>
      <c r="I92" s="16">
        <f t="shared" si="13"/>
        <v>13</v>
      </c>
      <c r="J92" s="17" t="str">
        <f t="shared" si="2"/>
        <v>Выключатель автоматический, С25 1Р АВВ</v>
      </c>
      <c r="K92" s="28"/>
      <c r="L92" s="19" t="str">
        <f t="shared" si="9"/>
        <v>шт</v>
      </c>
      <c r="M92" s="24">
        <f t="shared" si="10"/>
        <v>616.97</v>
      </c>
      <c r="N92" s="27"/>
      <c r="O92" s="19">
        <f t="shared" si="11"/>
        <v>7</v>
      </c>
      <c r="P92" s="29">
        <f t="shared" si="12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8.25" x14ac:dyDescent="0.25">
      <c r="A93" s="6"/>
      <c r="B93" s="11">
        <v>14</v>
      </c>
      <c r="C93" s="124" t="s">
        <v>111</v>
      </c>
      <c r="D93" s="30" t="s">
        <v>20</v>
      </c>
      <c r="E93" s="127">
        <v>7711.86</v>
      </c>
      <c r="F93" s="125">
        <v>7</v>
      </c>
      <c r="G93" s="22">
        <f t="shared" si="8"/>
        <v>53983.02</v>
      </c>
      <c r="H93" s="1"/>
      <c r="I93" s="16">
        <f t="shared" si="13"/>
        <v>14</v>
      </c>
      <c r="J93" s="17" t="str">
        <f t="shared" si="2"/>
        <v>Выключатель автоматический, ВА 99М 400 400А, 3Р, 35кА</v>
      </c>
      <c r="K93" s="28"/>
      <c r="L93" s="19" t="str">
        <f t="shared" si="9"/>
        <v>шт</v>
      </c>
      <c r="M93" s="24">
        <f t="shared" si="10"/>
        <v>7711.86</v>
      </c>
      <c r="N93" s="27"/>
      <c r="O93" s="19">
        <f t="shared" si="11"/>
        <v>7</v>
      </c>
      <c r="P93" s="29">
        <f t="shared" si="12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8.25" x14ac:dyDescent="0.25">
      <c r="A94" s="6"/>
      <c r="B94" s="11">
        <v>15</v>
      </c>
      <c r="C94" s="124" t="s">
        <v>112</v>
      </c>
      <c r="D94" s="30" t="s">
        <v>20</v>
      </c>
      <c r="E94" s="127">
        <v>3352.37</v>
      </c>
      <c r="F94" s="125">
        <v>2</v>
      </c>
      <c r="G94" s="22">
        <f t="shared" si="8"/>
        <v>6704.74</v>
      </c>
      <c r="H94" s="1"/>
      <c r="I94" s="16">
        <f t="shared" si="13"/>
        <v>15</v>
      </c>
      <c r="J94" s="17" t="str">
        <f t="shared" si="2"/>
        <v>Выключатель автоматический, ВА 88-33 3Р 125А 35 кА</v>
      </c>
      <c r="K94" s="28"/>
      <c r="L94" s="19" t="str">
        <f t="shared" si="9"/>
        <v>шт</v>
      </c>
      <c r="M94" s="24">
        <f t="shared" si="10"/>
        <v>3352.37</v>
      </c>
      <c r="N94" s="27"/>
      <c r="O94" s="19">
        <f t="shared" si="11"/>
        <v>2</v>
      </c>
      <c r="P94" s="29">
        <f t="shared" si="12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8.25" x14ac:dyDescent="0.25">
      <c r="A95" s="6"/>
      <c r="B95" s="11">
        <v>16</v>
      </c>
      <c r="C95" s="124" t="s">
        <v>113</v>
      </c>
      <c r="D95" s="30" t="s">
        <v>20</v>
      </c>
      <c r="E95" s="127">
        <v>114.41</v>
      </c>
      <c r="F95" s="125">
        <v>29</v>
      </c>
      <c r="G95" s="22">
        <f t="shared" si="8"/>
        <v>3317.89</v>
      </c>
      <c r="H95" s="1"/>
      <c r="I95" s="16">
        <f t="shared" si="13"/>
        <v>16</v>
      </c>
      <c r="J95" s="17" t="str">
        <f t="shared" si="2"/>
        <v>Выключатель автоматический, ВА 47-29 3Р 10А 4,5кА хар-ка D</v>
      </c>
      <c r="K95" s="28"/>
      <c r="L95" s="19" t="str">
        <f t="shared" si="9"/>
        <v>шт</v>
      </c>
      <c r="M95" s="24">
        <f t="shared" si="10"/>
        <v>114.41</v>
      </c>
      <c r="N95" s="27"/>
      <c r="O95" s="19">
        <f t="shared" si="11"/>
        <v>29</v>
      </c>
      <c r="P95" s="29">
        <f t="shared" si="12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8.25" x14ac:dyDescent="0.25">
      <c r="A96" s="6"/>
      <c r="B96" s="11">
        <v>17</v>
      </c>
      <c r="C96" s="124" t="s">
        <v>45</v>
      </c>
      <c r="D96" s="30" t="s">
        <v>20</v>
      </c>
      <c r="E96" s="127">
        <v>3901.92</v>
      </c>
      <c r="F96" s="125">
        <v>7</v>
      </c>
      <c r="G96" s="22">
        <f t="shared" si="8"/>
        <v>27313.440000000002</v>
      </c>
      <c r="H96" s="1"/>
      <c r="I96" s="16">
        <f t="shared" si="13"/>
        <v>17</v>
      </c>
      <c r="J96" s="17" t="str">
        <f t="shared" si="2"/>
        <v>Выключатель автоматический, ВА 88-35 3Р 160А 35кА ИЭК</v>
      </c>
      <c r="K96" s="28"/>
      <c r="L96" s="19" t="str">
        <f t="shared" si="9"/>
        <v>шт</v>
      </c>
      <c r="M96" s="24">
        <f t="shared" si="10"/>
        <v>3901.92</v>
      </c>
      <c r="N96" s="27"/>
      <c r="O96" s="19">
        <f t="shared" si="11"/>
        <v>7</v>
      </c>
      <c r="P96" s="29">
        <f t="shared" si="12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8.25" x14ac:dyDescent="0.25">
      <c r="A97" s="6"/>
      <c r="B97" s="11">
        <v>18</v>
      </c>
      <c r="C97" s="124" t="s">
        <v>114</v>
      </c>
      <c r="D97" s="30" t="s">
        <v>20</v>
      </c>
      <c r="E97" s="127">
        <v>4322.03</v>
      </c>
      <c r="F97" s="125">
        <v>1</v>
      </c>
      <c r="G97" s="22">
        <f t="shared" si="8"/>
        <v>4322.03</v>
      </c>
      <c r="H97" s="1"/>
      <c r="I97" s="16">
        <f t="shared" si="13"/>
        <v>18</v>
      </c>
      <c r="J97" s="17" t="str">
        <f t="shared" si="2"/>
        <v>Выключатель автоматический, ВА 88-35 3Р 125А 35кА ИЭК</v>
      </c>
      <c r="K97" s="28"/>
      <c r="L97" s="19" t="str">
        <f t="shared" si="9"/>
        <v>шт</v>
      </c>
      <c r="M97" s="24">
        <f t="shared" si="10"/>
        <v>4322.03</v>
      </c>
      <c r="N97" s="27"/>
      <c r="O97" s="19">
        <f t="shared" si="11"/>
        <v>1</v>
      </c>
      <c r="P97" s="29">
        <f t="shared" si="12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8.25" x14ac:dyDescent="0.25">
      <c r="A98" s="6"/>
      <c r="B98" s="11">
        <v>19</v>
      </c>
      <c r="C98" s="124" t="s">
        <v>115</v>
      </c>
      <c r="D98" s="30" t="s">
        <v>20</v>
      </c>
      <c r="E98" s="127">
        <v>3472.32</v>
      </c>
      <c r="F98" s="125">
        <v>42</v>
      </c>
      <c r="G98" s="22">
        <f t="shared" si="8"/>
        <v>145837.44</v>
      </c>
      <c r="H98" s="1"/>
      <c r="I98" s="16">
        <f t="shared" si="13"/>
        <v>19</v>
      </c>
      <c r="J98" s="17" t="str">
        <f t="shared" si="2"/>
        <v>Выключатель автоматический, ВА 57-35 340010 160А</v>
      </c>
      <c r="K98" s="28"/>
      <c r="L98" s="19" t="str">
        <f t="shared" si="9"/>
        <v>шт</v>
      </c>
      <c r="M98" s="24">
        <f t="shared" si="10"/>
        <v>3472.32</v>
      </c>
      <c r="N98" s="27"/>
      <c r="O98" s="19">
        <f t="shared" si="11"/>
        <v>42</v>
      </c>
      <c r="P98" s="29">
        <f t="shared" si="12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8.25" x14ac:dyDescent="0.25">
      <c r="A99" s="6"/>
      <c r="B99" s="11">
        <v>20</v>
      </c>
      <c r="C99" s="124" t="s">
        <v>116</v>
      </c>
      <c r="D99" s="30" t="s">
        <v>20</v>
      </c>
      <c r="E99" s="127">
        <v>2711.86</v>
      </c>
      <c r="F99" s="125">
        <v>65</v>
      </c>
      <c r="G99" s="22">
        <f t="shared" si="8"/>
        <v>176270.9</v>
      </c>
      <c r="H99" s="1"/>
      <c r="I99" s="16">
        <f t="shared" si="13"/>
        <v>20</v>
      </c>
      <c r="J99" s="17" t="str">
        <f t="shared" si="2"/>
        <v>Выключатель автоматический, ВА 51-35-340010 160А</v>
      </c>
      <c r="K99" s="28"/>
      <c r="L99" s="19" t="str">
        <f t="shared" si="9"/>
        <v>шт</v>
      </c>
      <c r="M99" s="24">
        <f t="shared" si="10"/>
        <v>2711.86</v>
      </c>
      <c r="N99" s="27"/>
      <c r="O99" s="19">
        <f t="shared" si="11"/>
        <v>65</v>
      </c>
      <c r="P99" s="29">
        <f t="shared" si="12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8.25" x14ac:dyDescent="0.25">
      <c r="A100" s="6"/>
      <c r="B100" s="11">
        <v>21</v>
      </c>
      <c r="C100" s="124" t="s">
        <v>46</v>
      </c>
      <c r="D100" s="30" t="s">
        <v>20</v>
      </c>
      <c r="E100" s="127">
        <v>5593.22</v>
      </c>
      <c r="F100" s="125">
        <v>1</v>
      </c>
      <c r="G100" s="22">
        <f t="shared" si="8"/>
        <v>5593.22</v>
      </c>
      <c r="H100" s="1"/>
      <c r="I100" s="16">
        <f t="shared" si="13"/>
        <v>21</v>
      </c>
      <c r="J100" s="17" t="str">
        <f t="shared" si="2"/>
        <v>Выключатель автоматический, ВА 51-35-340010 400А</v>
      </c>
      <c r="K100" s="28"/>
      <c r="L100" s="19" t="str">
        <f t="shared" si="9"/>
        <v>шт</v>
      </c>
      <c r="M100" s="24">
        <f t="shared" si="10"/>
        <v>5593.22</v>
      </c>
      <c r="N100" s="27"/>
      <c r="O100" s="19">
        <f t="shared" si="11"/>
        <v>1</v>
      </c>
      <c r="P100" s="29">
        <f t="shared" si="12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38.25" x14ac:dyDescent="0.25">
      <c r="A101" s="6"/>
      <c r="B101" s="11">
        <v>22</v>
      </c>
      <c r="C101" s="124" t="s">
        <v>117</v>
      </c>
      <c r="D101" s="30" t="s">
        <v>20</v>
      </c>
      <c r="E101" s="127">
        <v>2457.63</v>
      </c>
      <c r="F101" s="125">
        <v>13</v>
      </c>
      <c r="G101" s="22">
        <f t="shared" si="8"/>
        <v>31949.190000000002</v>
      </c>
      <c r="H101" s="1"/>
      <c r="I101" s="16">
        <f t="shared" si="13"/>
        <v>22</v>
      </c>
      <c r="J101" s="17" t="str">
        <f t="shared" si="2"/>
        <v>Выключатель автоматический, АЕ 2066-100 250А</v>
      </c>
      <c r="K101" s="28"/>
      <c r="L101" s="19" t="str">
        <f t="shared" si="9"/>
        <v>шт</v>
      </c>
      <c r="M101" s="24">
        <f t="shared" si="10"/>
        <v>2457.63</v>
      </c>
      <c r="N101" s="27"/>
      <c r="O101" s="19">
        <f t="shared" si="11"/>
        <v>13</v>
      </c>
      <c r="P101" s="29">
        <f t="shared" si="12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8.25" x14ac:dyDescent="0.25">
      <c r="A102" s="6"/>
      <c r="B102" s="11">
        <v>23</v>
      </c>
      <c r="C102" s="124" t="s">
        <v>118</v>
      </c>
      <c r="D102" s="30" t="s">
        <v>20</v>
      </c>
      <c r="E102" s="127">
        <v>3983.05</v>
      </c>
      <c r="F102" s="125">
        <v>5</v>
      </c>
      <c r="G102" s="22">
        <f t="shared" si="8"/>
        <v>19915.25</v>
      </c>
      <c r="H102" s="1"/>
      <c r="I102" s="16">
        <f t="shared" si="13"/>
        <v>23</v>
      </c>
      <c r="J102" s="17" t="str">
        <f t="shared" si="2"/>
        <v>Выключатель автоматический, ВА 57-35 340010 100А РЭ1250А</v>
      </c>
      <c r="K102" s="28"/>
      <c r="L102" s="19" t="str">
        <f t="shared" si="9"/>
        <v>шт</v>
      </c>
      <c r="M102" s="24">
        <f t="shared" si="10"/>
        <v>3983.05</v>
      </c>
      <c r="N102" s="27"/>
      <c r="O102" s="19">
        <f t="shared" si="11"/>
        <v>5</v>
      </c>
      <c r="P102" s="29">
        <f t="shared" si="12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38.25" x14ac:dyDescent="0.25">
      <c r="A103" s="6"/>
      <c r="B103" s="11">
        <v>24</v>
      </c>
      <c r="C103" s="124" t="s">
        <v>47</v>
      </c>
      <c r="D103" s="30" t="s">
        <v>20</v>
      </c>
      <c r="E103" s="127">
        <v>4406.78</v>
      </c>
      <c r="F103" s="125">
        <v>64</v>
      </c>
      <c r="G103" s="22">
        <f t="shared" si="8"/>
        <v>282033.91999999998</v>
      </c>
      <c r="H103" s="1"/>
      <c r="I103" s="16">
        <f t="shared" si="13"/>
        <v>24</v>
      </c>
      <c r="J103" s="17" t="str">
        <f t="shared" si="2"/>
        <v>Выключатель автоматический, ВА 57-35 340010 250А РЭ2500А</v>
      </c>
      <c r="K103" s="28"/>
      <c r="L103" s="19" t="str">
        <f t="shared" si="9"/>
        <v>шт</v>
      </c>
      <c r="M103" s="24">
        <f t="shared" si="10"/>
        <v>4406.78</v>
      </c>
      <c r="N103" s="27"/>
      <c r="O103" s="19">
        <f t="shared" si="11"/>
        <v>64</v>
      </c>
      <c r="P103" s="29">
        <f t="shared" si="12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8.25" x14ac:dyDescent="0.25">
      <c r="A104" s="6"/>
      <c r="B104" s="11">
        <v>25</v>
      </c>
      <c r="C104" s="124" t="s">
        <v>119</v>
      </c>
      <c r="D104" s="30" t="s">
        <v>20</v>
      </c>
      <c r="E104" s="127">
        <v>3305.09</v>
      </c>
      <c r="F104" s="125">
        <v>20</v>
      </c>
      <c r="G104" s="22">
        <f t="shared" si="8"/>
        <v>66101.8</v>
      </c>
      <c r="H104" s="1"/>
      <c r="I104" s="16">
        <f t="shared" si="13"/>
        <v>25</v>
      </c>
      <c r="J104" s="17" t="str">
        <f t="shared" si="2"/>
        <v>Выключатель автоматический, ВА 99М 250 250А, 3Р, 25кА</v>
      </c>
      <c r="K104" s="28"/>
      <c r="L104" s="19" t="str">
        <f t="shared" si="9"/>
        <v>шт</v>
      </c>
      <c r="M104" s="24">
        <f t="shared" si="10"/>
        <v>3305.09</v>
      </c>
      <c r="N104" s="27"/>
      <c r="O104" s="19">
        <f t="shared" si="11"/>
        <v>20</v>
      </c>
      <c r="P104" s="29">
        <f t="shared" si="12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8.25" x14ac:dyDescent="0.25">
      <c r="A105" s="6"/>
      <c r="B105" s="11">
        <v>26</v>
      </c>
      <c r="C105" s="124" t="s">
        <v>120</v>
      </c>
      <c r="D105" s="30" t="s">
        <v>20</v>
      </c>
      <c r="E105" s="127">
        <v>3898.31</v>
      </c>
      <c r="F105" s="125">
        <v>8</v>
      </c>
      <c r="G105" s="22">
        <f t="shared" si="8"/>
        <v>31186.48</v>
      </c>
      <c r="H105" s="1"/>
      <c r="I105" s="16">
        <f t="shared" si="13"/>
        <v>26</v>
      </c>
      <c r="J105" s="17" t="str">
        <f t="shared" si="2"/>
        <v>Выключатель автоматический, ВА 99 250 250А, 3Р, 35кА</v>
      </c>
      <c r="K105" s="28"/>
      <c r="L105" s="19" t="str">
        <f t="shared" si="9"/>
        <v>шт</v>
      </c>
      <c r="M105" s="24">
        <f t="shared" si="10"/>
        <v>3898.31</v>
      </c>
      <c r="N105" s="27"/>
      <c r="O105" s="19">
        <f t="shared" si="11"/>
        <v>8</v>
      </c>
      <c r="P105" s="29">
        <f t="shared" si="12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38.25" x14ac:dyDescent="0.25">
      <c r="A106" s="6"/>
      <c r="B106" s="11">
        <v>27</v>
      </c>
      <c r="C106" s="124" t="s">
        <v>121</v>
      </c>
      <c r="D106" s="30" t="s">
        <v>20</v>
      </c>
      <c r="E106" s="127">
        <v>3220.34</v>
      </c>
      <c r="F106" s="125">
        <v>4</v>
      </c>
      <c r="G106" s="22">
        <f t="shared" si="8"/>
        <v>12881.36</v>
      </c>
      <c r="H106" s="1"/>
      <c r="I106" s="16">
        <f t="shared" si="13"/>
        <v>27</v>
      </c>
      <c r="J106" s="17" t="str">
        <f t="shared" si="2"/>
        <v>Выключатель автоматический, ВА 88-35 3Р 100А 35 кА</v>
      </c>
      <c r="K106" s="28"/>
      <c r="L106" s="19" t="str">
        <f t="shared" si="9"/>
        <v>шт</v>
      </c>
      <c r="M106" s="24">
        <f t="shared" si="10"/>
        <v>3220.34</v>
      </c>
      <c r="N106" s="27"/>
      <c r="O106" s="19">
        <f t="shared" si="11"/>
        <v>4</v>
      </c>
      <c r="P106" s="29">
        <f t="shared" si="12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8.25" x14ac:dyDescent="0.25">
      <c r="A107" s="6"/>
      <c r="B107" s="11">
        <v>28</v>
      </c>
      <c r="C107" s="124" t="s">
        <v>50</v>
      </c>
      <c r="D107" s="30" t="s">
        <v>20</v>
      </c>
      <c r="E107" s="127">
        <v>799.24</v>
      </c>
      <c r="F107" s="125">
        <v>5</v>
      </c>
      <c r="G107" s="22">
        <f t="shared" si="8"/>
        <v>3996.2</v>
      </c>
      <c r="H107" s="1"/>
      <c r="I107" s="16">
        <f t="shared" si="13"/>
        <v>28</v>
      </c>
      <c r="J107" s="17" t="str">
        <f t="shared" si="2"/>
        <v>Выключатель автоматический, АП502МТ 500В 2,5А 1П 3,5крат</v>
      </c>
      <c r="K107" s="28"/>
      <c r="L107" s="19" t="str">
        <f t="shared" si="9"/>
        <v>шт</v>
      </c>
      <c r="M107" s="24">
        <f t="shared" si="10"/>
        <v>799.24</v>
      </c>
      <c r="N107" s="27"/>
      <c r="O107" s="19">
        <f t="shared" si="11"/>
        <v>5</v>
      </c>
      <c r="P107" s="29">
        <f t="shared" si="12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38.25" x14ac:dyDescent="0.25">
      <c r="A108" s="6"/>
      <c r="B108" s="11">
        <v>29</v>
      </c>
      <c r="C108" s="124" t="s">
        <v>122</v>
      </c>
      <c r="D108" s="30" t="s">
        <v>20</v>
      </c>
      <c r="E108" s="127">
        <v>2288.14</v>
      </c>
      <c r="F108" s="125">
        <v>3</v>
      </c>
      <c r="G108" s="22">
        <f t="shared" si="8"/>
        <v>6864.42</v>
      </c>
      <c r="H108" s="1"/>
      <c r="I108" s="16">
        <f t="shared" si="13"/>
        <v>29</v>
      </c>
      <c r="J108" s="17" t="str">
        <f t="shared" si="2"/>
        <v>Выключатель автоматический , АЕ 2066 160А</v>
      </c>
      <c r="K108" s="28"/>
      <c r="L108" s="19" t="str">
        <f t="shared" si="9"/>
        <v>шт</v>
      </c>
      <c r="M108" s="24">
        <f t="shared" si="10"/>
        <v>2288.14</v>
      </c>
      <c r="N108" s="27"/>
      <c r="O108" s="19">
        <f t="shared" si="11"/>
        <v>3</v>
      </c>
      <c r="P108" s="29">
        <f t="shared" si="12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8.25" x14ac:dyDescent="0.25">
      <c r="A109" s="6"/>
      <c r="B109" s="11">
        <v>30</v>
      </c>
      <c r="C109" s="124" t="s">
        <v>123</v>
      </c>
      <c r="D109" s="30" t="s">
        <v>20</v>
      </c>
      <c r="E109" s="127">
        <v>2046.61</v>
      </c>
      <c r="F109" s="125">
        <v>11</v>
      </c>
      <c r="G109" s="22">
        <f t="shared" si="8"/>
        <v>22512.71</v>
      </c>
      <c r="H109" s="1"/>
      <c r="I109" s="16">
        <f t="shared" si="13"/>
        <v>30</v>
      </c>
      <c r="J109" s="17" t="str">
        <f t="shared" si="2"/>
        <v>Выключатель автоматический, ВА 57-35 340010   80А</v>
      </c>
      <c r="K109" s="28"/>
      <c r="L109" s="19" t="str">
        <f t="shared" si="9"/>
        <v>шт</v>
      </c>
      <c r="M109" s="24">
        <f t="shared" si="10"/>
        <v>2046.61</v>
      </c>
      <c r="N109" s="27"/>
      <c r="O109" s="19">
        <f t="shared" si="11"/>
        <v>11</v>
      </c>
      <c r="P109" s="29">
        <f t="shared" si="12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38.25" x14ac:dyDescent="0.25">
      <c r="A110" s="6"/>
      <c r="B110" s="11">
        <v>31</v>
      </c>
      <c r="C110" s="124" t="s">
        <v>124</v>
      </c>
      <c r="D110" s="30" t="s">
        <v>20</v>
      </c>
      <c r="E110" s="127">
        <v>568.14</v>
      </c>
      <c r="F110" s="125">
        <v>5</v>
      </c>
      <c r="G110" s="22">
        <f t="shared" si="8"/>
        <v>2840.7</v>
      </c>
      <c r="H110" s="1"/>
      <c r="I110" s="16">
        <f t="shared" si="13"/>
        <v>31</v>
      </c>
      <c r="J110" s="17" t="str">
        <f t="shared" si="2"/>
        <v>Выключатель автоматический, АП502МТ (4А: отс.11 Iн)</v>
      </c>
      <c r="K110" s="28"/>
      <c r="L110" s="19" t="str">
        <f t="shared" si="9"/>
        <v>шт</v>
      </c>
      <c r="M110" s="24">
        <f t="shared" si="10"/>
        <v>568.14</v>
      </c>
      <c r="N110" s="27"/>
      <c r="O110" s="19">
        <f t="shared" si="11"/>
        <v>5</v>
      </c>
      <c r="P110" s="29">
        <f t="shared" si="12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8.25" x14ac:dyDescent="0.25">
      <c r="A111" s="6"/>
      <c r="B111" s="11">
        <v>32</v>
      </c>
      <c r="C111" s="124" t="s">
        <v>125</v>
      </c>
      <c r="D111" s="30" t="s">
        <v>20</v>
      </c>
      <c r="E111" s="127">
        <v>2966.1</v>
      </c>
      <c r="F111" s="125">
        <v>59</v>
      </c>
      <c r="G111" s="22">
        <f t="shared" si="8"/>
        <v>174999.9</v>
      </c>
      <c r="H111" s="1"/>
      <c r="I111" s="16">
        <f t="shared" si="13"/>
        <v>32</v>
      </c>
      <c r="J111" s="17" t="str">
        <f t="shared" si="2"/>
        <v>Выключатель автоматический, ВА 57-35 340010 160А РЭ1600А</v>
      </c>
      <c r="K111" s="28"/>
      <c r="L111" s="19" t="str">
        <f t="shared" si="9"/>
        <v>шт</v>
      </c>
      <c r="M111" s="24">
        <f t="shared" si="10"/>
        <v>2966.1</v>
      </c>
      <c r="N111" s="27"/>
      <c r="O111" s="19">
        <f t="shared" si="11"/>
        <v>59</v>
      </c>
      <c r="P111" s="29">
        <f t="shared" si="12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38.25" x14ac:dyDescent="0.25">
      <c r="A112" s="6"/>
      <c r="B112" s="11">
        <v>33</v>
      </c>
      <c r="C112" s="124" t="s">
        <v>126</v>
      </c>
      <c r="D112" s="30" t="s">
        <v>20</v>
      </c>
      <c r="E112" s="127">
        <v>2457.63</v>
      </c>
      <c r="F112" s="125">
        <v>23</v>
      </c>
      <c r="G112" s="22">
        <f t="shared" si="8"/>
        <v>56525.490000000005</v>
      </c>
      <c r="H112" s="1"/>
      <c r="I112" s="16">
        <f t="shared" si="13"/>
        <v>33</v>
      </c>
      <c r="J112" s="17" t="str">
        <f t="shared" si="2"/>
        <v>Выключатель автоматический, ВА 57-35 340010 125А РЭ1250А</v>
      </c>
      <c r="K112" s="28"/>
      <c r="L112" s="19" t="str">
        <f t="shared" si="9"/>
        <v>шт</v>
      </c>
      <c r="M112" s="24">
        <f t="shared" si="10"/>
        <v>2457.63</v>
      </c>
      <c r="N112" s="27"/>
      <c r="O112" s="19">
        <f t="shared" si="11"/>
        <v>23</v>
      </c>
      <c r="P112" s="29">
        <f t="shared" si="12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38.25" x14ac:dyDescent="0.25">
      <c r="A113" s="6"/>
      <c r="B113" s="11">
        <v>34</v>
      </c>
      <c r="C113" s="124" t="s">
        <v>127</v>
      </c>
      <c r="D113" s="30" t="s">
        <v>20</v>
      </c>
      <c r="E113" s="127">
        <v>2711.86</v>
      </c>
      <c r="F113" s="125">
        <v>26</v>
      </c>
      <c r="G113" s="22">
        <f t="shared" si="8"/>
        <v>70508.36</v>
      </c>
      <c r="H113" s="1"/>
      <c r="I113" s="16">
        <f t="shared" si="13"/>
        <v>34</v>
      </c>
      <c r="J113" s="17" t="str">
        <f t="shared" si="2"/>
        <v>Выключатель автоматический, ВА 57-35 340010 200А</v>
      </c>
      <c r="K113" s="28"/>
      <c r="L113" s="19" t="str">
        <f t="shared" si="9"/>
        <v>шт</v>
      </c>
      <c r="M113" s="24">
        <f t="shared" si="10"/>
        <v>2711.86</v>
      </c>
      <c r="N113" s="27"/>
      <c r="O113" s="19">
        <f t="shared" si="11"/>
        <v>26</v>
      </c>
      <c r="P113" s="29">
        <f t="shared" si="12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38.25" x14ac:dyDescent="0.25">
      <c r="A114" s="6"/>
      <c r="B114" s="11">
        <v>35</v>
      </c>
      <c r="C114" s="124" t="s">
        <v>53</v>
      </c>
      <c r="D114" s="30" t="s">
        <v>20</v>
      </c>
      <c r="E114" s="127">
        <v>913.12</v>
      </c>
      <c r="F114" s="125">
        <v>5</v>
      </c>
      <c r="G114" s="22">
        <f t="shared" si="8"/>
        <v>4565.6000000000004</v>
      </c>
      <c r="H114" s="1"/>
      <c r="I114" s="16">
        <f t="shared" si="13"/>
        <v>35</v>
      </c>
      <c r="J114" s="17" t="str">
        <f t="shared" si="2"/>
        <v>Выключатель автоматический, АП50Б3МТ Iр=3,5 Iн  16А</v>
      </c>
      <c r="K114" s="28"/>
      <c r="L114" s="19" t="str">
        <f t="shared" si="9"/>
        <v>шт</v>
      </c>
      <c r="M114" s="24">
        <f t="shared" si="10"/>
        <v>913.12</v>
      </c>
      <c r="N114" s="27"/>
      <c r="O114" s="19">
        <f t="shared" si="11"/>
        <v>5</v>
      </c>
      <c r="P114" s="29">
        <f t="shared" si="12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38.25" x14ac:dyDescent="0.25">
      <c r="A115" s="6"/>
      <c r="B115" s="11">
        <v>36</v>
      </c>
      <c r="C115" s="124" t="s">
        <v>128</v>
      </c>
      <c r="D115" s="30" t="s">
        <v>20</v>
      </c>
      <c r="E115" s="127">
        <v>3118.65</v>
      </c>
      <c r="F115" s="125">
        <v>2</v>
      </c>
      <c r="G115" s="22">
        <f t="shared" si="8"/>
        <v>6237.3</v>
      </c>
      <c r="H115" s="1"/>
      <c r="I115" s="16">
        <f t="shared" si="13"/>
        <v>36</v>
      </c>
      <c r="J115" s="17" t="str">
        <f t="shared" si="2"/>
        <v>Выключатель автоматический, ВА 51-35-340010 125А</v>
      </c>
      <c r="K115" s="28"/>
      <c r="L115" s="19" t="str">
        <f t="shared" si="9"/>
        <v>шт</v>
      </c>
      <c r="M115" s="24">
        <f t="shared" si="10"/>
        <v>3118.65</v>
      </c>
      <c r="N115" s="27"/>
      <c r="O115" s="19">
        <f t="shared" si="11"/>
        <v>2</v>
      </c>
      <c r="P115" s="29">
        <f t="shared" si="12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38.25" x14ac:dyDescent="0.25">
      <c r="A116" s="6"/>
      <c r="B116" s="11">
        <v>37</v>
      </c>
      <c r="C116" s="124" t="s">
        <v>129</v>
      </c>
      <c r="D116" s="30" t="s">
        <v>20</v>
      </c>
      <c r="E116" s="127">
        <v>2372.88</v>
      </c>
      <c r="F116" s="125">
        <v>4</v>
      </c>
      <c r="G116" s="22">
        <f t="shared" si="8"/>
        <v>9491.52</v>
      </c>
      <c r="H116" s="1"/>
      <c r="I116" s="16">
        <f t="shared" si="13"/>
        <v>37</v>
      </c>
      <c r="J116" s="17" t="str">
        <f t="shared" si="2"/>
        <v>Выключатель автоматический, ВА 51-35-340010 200А</v>
      </c>
      <c r="K116" s="28"/>
      <c r="L116" s="19" t="str">
        <f t="shared" si="9"/>
        <v>шт</v>
      </c>
      <c r="M116" s="24">
        <f t="shared" si="10"/>
        <v>2372.88</v>
      </c>
      <c r="N116" s="27"/>
      <c r="O116" s="19">
        <f t="shared" si="11"/>
        <v>4</v>
      </c>
      <c r="P116" s="29">
        <f t="shared" si="12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38.25" x14ac:dyDescent="0.25">
      <c r="A117" s="6"/>
      <c r="B117" s="11">
        <v>38</v>
      </c>
      <c r="C117" s="124" t="s">
        <v>56</v>
      </c>
      <c r="D117" s="30" t="s">
        <v>20</v>
      </c>
      <c r="E117" s="127">
        <v>2372.88</v>
      </c>
      <c r="F117" s="125">
        <v>26</v>
      </c>
      <c r="G117" s="22">
        <f t="shared" si="8"/>
        <v>61694.880000000005</v>
      </c>
      <c r="H117" s="1"/>
      <c r="I117" s="16">
        <f t="shared" si="13"/>
        <v>38</v>
      </c>
      <c r="J117" s="17" t="str">
        <f t="shared" si="2"/>
        <v>Выключатель автоматический, ВА 51-35-340010 250А</v>
      </c>
      <c r="K117" s="28"/>
      <c r="L117" s="19" t="str">
        <f t="shared" si="9"/>
        <v>шт</v>
      </c>
      <c r="M117" s="24">
        <f t="shared" si="10"/>
        <v>2372.88</v>
      </c>
      <c r="N117" s="27"/>
      <c r="O117" s="19">
        <f t="shared" si="11"/>
        <v>26</v>
      </c>
      <c r="P117" s="29">
        <f t="shared" si="12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38.25" x14ac:dyDescent="0.25">
      <c r="A118" s="6"/>
      <c r="B118" s="11">
        <v>39</v>
      </c>
      <c r="C118" s="124" t="s">
        <v>130</v>
      </c>
      <c r="D118" s="30" t="s">
        <v>20</v>
      </c>
      <c r="E118" s="127">
        <v>271.19</v>
      </c>
      <c r="F118" s="125">
        <v>8</v>
      </c>
      <c r="G118" s="22">
        <f t="shared" si="8"/>
        <v>2169.52</v>
      </c>
      <c r="H118" s="1"/>
      <c r="I118" s="16">
        <f t="shared" si="13"/>
        <v>39</v>
      </c>
      <c r="J118" s="17" t="str">
        <f t="shared" si="2"/>
        <v>Выключатель автоматический, ВА 47-63, 3P 4А (C) 4,5kA</v>
      </c>
      <c r="K118" s="28"/>
      <c r="L118" s="19" t="str">
        <f t="shared" si="9"/>
        <v>шт</v>
      </c>
      <c r="M118" s="24">
        <f t="shared" si="10"/>
        <v>271.19</v>
      </c>
      <c r="N118" s="27"/>
      <c r="O118" s="19">
        <f t="shared" si="11"/>
        <v>8</v>
      </c>
      <c r="P118" s="29">
        <f t="shared" si="12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51" x14ac:dyDescent="0.25">
      <c r="A119" s="6"/>
      <c r="B119" s="11">
        <v>40</v>
      </c>
      <c r="C119" s="124" t="s">
        <v>131</v>
      </c>
      <c r="D119" s="30" t="s">
        <v>20</v>
      </c>
      <c r="E119" s="127">
        <v>720.34</v>
      </c>
      <c r="F119" s="125">
        <v>5</v>
      </c>
      <c r="G119" s="22">
        <f t="shared" si="8"/>
        <v>3601.7000000000003</v>
      </c>
      <c r="H119" s="1"/>
      <c r="I119" s="16">
        <f t="shared" si="13"/>
        <v>40</v>
      </c>
      <c r="J119" s="17" t="str">
        <f t="shared" si="2"/>
        <v>Выключатель автоматический, АП-50Б-2МТ-4А-10Iн-400АС /220DC-У3-КЭАЗ</v>
      </c>
      <c r="K119" s="28"/>
      <c r="L119" s="19" t="str">
        <f t="shared" si="9"/>
        <v>шт</v>
      </c>
      <c r="M119" s="24">
        <f t="shared" si="10"/>
        <v>720.34</v>
      </c>
      <c r="N119" s="27"/>
      <c r="O119" s="19">
        <f t="shared" si="11"/>
        <v>5</v>
      </c>
      <c r="P119" s="29">
        <f t="shared" si="12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8.25" x14ac:dyDescent="0.25">
      <c r="A120" s="6"/>
      <c r="B120" s="11">
        <v>41</v>
      </c>
      <c r="C120" s="124" t="s">
        <v>61</v>
      </c>
      <c r="D120" s="30" t="s">
        <v>20</v>
      </c>
      <c r="E120" s="127">
        <v>105.93</v>
      </c>
      <c r="F120" s="125">
        <v>3</v>
      </c>
      <c r="G120" s="22">
        <f t="shared" si="8"/>
        <v>317.79000000000002</v>
      </c>
      <c r="H120" s="1"/>
      <c r="I120" s="16">
        <f t="shared" si="13"/>
        <v>41</v>
      </c>
      <c r="J120" s="17" t="str">
        <f t="shared" si="2"/>
        <v>Выключатель автоматический, ВА 47-63 1Р 16А 4,5кА х-ка С</v>
      </c>
      <c r="K120" s="28"/>
      <c r="L120" s="19" t="str">
        <f t="shared" si="9"/>
        <v>шт</v>
      </c>
      <c r="M120" s="24">
        <f t="shared" si="10"/>
        <v>105.93</v>
      </c>
      <c r="N120" s="27"/>
      <c r="O120" s="19">
        <f t="shared" si="11"/>
        <v>3</v>
      </c>
      <c r="P120" s="29">
        <f t="shared" si="12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38.25" x14ac:dyDescent="0.25">
      <c r="A121" s="6"/>
      <c r="B121" s="11">
        <v>42</v>
      </c>
      <c r="C121" s="124" t="s">
        <v>132</v>
      </c>
      <c r="D121" s="30" t="s">
        <v>20</v>
      </c>
      <c r="E121" s="127">
        <v>2788.45</v>
      </c>
      <c r="F121" s="125">
        <v>27</v>
      </c>
      <c r="G121" s="22">
        <f t="shared" si="8"/>
        <v>75288.149999999994</v>
      </c>
      <c r="H121" s="1"/>
      <c r="I121" s="16">
        <f t="shared" si="13"/>
        <v>42</v>
      </c>
      <c r="J121" s="17" t="str">
        <f t="shared" si="2"/>
        <v>Выключатель автоматический, ВА 57-35 340010 200А 2000А</v>
      </c>
      <c r="K121" s="28"/>
      <c r="L121" s="19" t="str">
        <f t="shared" si="9"/>
        <v>шт</v>
      </c>
      <c r="M121" s="24">
        <f t="shared" si="10"/>
        <v>2788.45</v>
      </c>
      <c r="N121" s="27"/>
      <c r="O121" s="19">
        <f t="shared" si="11"/>
        <v>27</v>
      </c>
      <c r="P121" s="29">
        <f t="shared" si="12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63.75" x14ac:dyDescent="0.25">
      <c r="A122" s="6"/>
      <c r="B122" s="11">
        <v>43</v>
      </c>
      <c r="C122" s="124" t="s">
        <v>133</v>
      </c>
      <c r="D122" s="30" t="s">
        <v>20</v>
      </c>
      <c r="E122" s="127">
        <v>224.58</v>
      </c>
      <c r="F122" s="125">
        <v>4</v>
      </c>
      <c r="G122" s="22">
        <f t="shared" si="8"/>
        <v>898.32</v>
      </c>
      <c r="H122" s="1"/>
      <c r="I122" s="16">
        <f t="shared" si="13"/>
        <v>43</v>
      </c>
      <c r="J122" s="17" t="str">
        <f t="shared" si="2"/>
        <v>Выключатель автоматический, АП50Б-БК2 свободный вспомогательный контакт 2"3 +2Р</v>
      </c>
      <c r="K122" s="28"/>
      <c r="L122" s="19" t="str">
        <f t="shared" si="9"/>
        <v>шт</v>
      </c>
      <c r="M122" s="24">
        <f t="shared" si="10"/>
        <v>224.58</v>
      </c>
      <c r="N122" s="27"/>
      <c r="O122" s="19">
        <f t="shared" si="11"/>
        <v>4</v>
      </c>
      <c r="P122" s="29">
        <f t="shared" si="12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8.25" x14ac:dyDescent="0.25">
      <c r="A123" s="6"/>
      <c r="B123" s="11">
        <v>44</v>
      </c>
      <c r="C123" s="124" t="s">
        <v>134</v>
      </c>
      <c r="D123" s="30" t="s">
        <v>20</v>
      </c>
      <c r="E123" s="127">
        <v>3050.85</v>
      </c>
      <c r="F123" s="125">
        <v>49</v>
      </c>
      <c r="G123" s="22">
        <f t="shared" si="8"/>
        <v>149491.65</v>
      </c>
      <c r="H123" s="1"/>
      <c r="I123" s="16">
        <f t="shared" si="13"/>
        <v>44</v>
      </c>
      <c r="J123" s="17" t="str">
        <f t="shared" si="2"/>
        <v>Выключатель автоматический, ВА 57-35 340010 100А</v>
      </c>
      <c r="K123" s="28"/>
      <c r="L123" s="19" t="str">
        <f t="shared" si="9"/>
        <v>шт</v>
      </c>
      <c r="M123" s="24">
        <f t="shared" si="10"/>
        <v>3050.85</v>
      </c>
      <c r="N123" s="27"/>
      <c r="O123" s="19">
        <f t="shared" si="11"/>
        <v>49</v>
      </c>
      <c r="P123" s="29">
        <f t="shared" si="12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38.25" x14ac:dyDescent="0.25">
      <c r="A124" s="6"/>
      <c r="B124" s="11">
        <v>45</v>
      </c>
      <c r="C124" s="124" t="s">
        <v>135</v>
      </c>
      <c r="D124" s="30" t="s">
        <v>20</v>
      </c>
      <c r="E124" s="127">
        <v>3559.32</v>
      </c>
      <c r="F124" s="125">
        <v>7</v>
      </c>
      <c r="G124" s="22">
        <f t="shared" si="8"/>
        <v>24915.24</v>
      </c>
      <c r="H124" s="1"/>
      <c r="I124" s="16">
        <f t="shared" si="13"/>
        <v>45</v>
      </c>
      <c r="J124" s="17" t="str">
        <f t="shared" si="2"/>
        <v>Выключатель автоматический, ВА 88-35 250А 35кА РЭ2500А</v>
      </c>
      <c r="K124" s="28"/>
      <c r="L124" s="19" t="str">
        <f t="shared" si="9"/>
        <v>шт</v>
      </c>
      <c r="M124" s="24">
        <f t="shared" si="10"/>
        <v>3559.32</v>
      </c>
      <c r="N124" s="27"/>
      <c r="O124" s="19">
        <f t="shared" si="11"/>
        <v>7</v>
      </c>
      <c r="P124" s="29">
        <f t="shared" si="12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89.25" x14ac:dyDescent="0.25">
      <c r="A125" s="6"/>
      <c r="B125" s="11">
        <v>46</v>
      </c>
      <c r="C125" s="124" t="s">
        <v>136</v>
      </c>
      <c r="D125" s="30" t="s">
        <v>20</v>
      </c>
      <c r="E125" s="127">
        <v>1864.41</v>
      </c>
      <c r="F125" s="125">
        <v>8</v>
      </c>
      <c r="G125" s="22">
        <f t="shared" si="8"/>
        <v>14915.28</v>
      </c>
      <c r="H125" s="1"/>
      <c r="I125" s="16">
        <f t="shared" si="13"/>
        <v>46</v>
      </c>
      <c r="J125" s="17" t="str">
        <f t="shared" si="2"/>
        <v>Выключатель автоматический ВА 57Ф35-340010 100А с крепежным комплектом для клемм, ВА 57-35 340010 100А с крепежным комплектом для клемм</v>
      </c>
      <c r="K125" s="28"/>
      <c r="L125" s="19" t="str">
        <f t="shared" si="9"/>
        <v>шт</v>
      </c>
      <c r="M125" s="24">
        <f t="shared" si="10"/>
        <v>1864.41</v>
      </c>
      <c r="N125" s="27"/>
      <c r="O125" s="19">
        <f t="shared" si="11"/>
        <v>8</v>
      </c>
      <c r="P125" s="29">
        <f t="shared" si="12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51" x14ac:dyDescent="0.25">
      <c r="A126" s="6"/>
      <c r="B126" s="11">
        <v>47</v>
      </c>
      <c r="C126" s="124" t="s">
        <v>137</v>
      </c>
      <c r="D126" s="30" t="s">
        <v>20</v>
      </c>
      <c r="E126" s="127">
        <v>2711.86</v>
      </c>
      <c r="F126" s="125">
        <v>3</v>
      </c>
      <c r="G126" s="22">
        <f t="shared" si="8"/>
        <v>8135.58</v>
      </c>
      <c r="H126" s="1"/>
      <c r="I126" s="16">
        <f t="shared" si="13"/>
        <v>47</v>
      </c>
      <c r="J126" s="17" t="str">
        <f t="shared" si="2"/>
        <v>Выключатель автоматический ВА-99-160 3 п 25А 35кА, ВА 99 160 3р 25А 35кА</v>
      </c>
      <c r="K126" s="28"/>
      <c r="L126" s="19" t="str">
        <f t="shared" si="9"/>
        <v>шт</v>
      </c>
      <c r="M126" s="24">
        <f t="shared" si="10"/>
        <v>2711.86</v>
      </c>
      <c r="N126" s="27"/>
      <c r="O126" s="19">
        <f t="shared" si="11"/>
        <v>3</v>
      </c>
      <c r="P126" s="29">
        <f t="shared" si="12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51" x14ac:dyDescent="0.25">
      <c r="A127" s="6"/>
      <c r="B127" s="11">
        <v>48</v>
      </c>
      <c r="C127" s="124" t="s">
        <v>138</v>
      </c>
      <c r="D127" s="30" t="s">
        <v>20</v>
      </c>
      <c r="E127" s="127">
        <v>18712.32</v>
      </c>
      <c r="F127" s="125">
        <v>5</v>
      </c>
      <c r="G127" s="22">
        <f t="shared" si="8"/>
        <v>93561.600000000006</v>
      </c>
      <c r="H127" s="1"/>
      <c r="I127" s="16">
        <f t="shared" si="13"/>
        <v>48</v>
      </c>
      <c r="J127" s="17" t="str">
        <f t="shared" si="2"/>
        <v>Выключатель автоматический выдвижной с ручным приводом, ВА 51-39 160А</v>
      </c>
      <c r="K127" s="28"/>
      <c r="L127" s="19" t="str">
        <f t="shared" si="9"/>
        <v>шт</v>
      </c>
      <c r="M127" s="24">
        <f t="shared" si="10"/>
        <v>18712.32</v>
      </c>
      <c r="N127" s="27"/>
      <c r="O127" s="19">
        <f t="shared" si="11"/>
        <v>5</v>
      </c>
      <c r="P127" s="29">
        <f t="shared" si="12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51" x14ac:dyDescent="0.25">
      <c r="A128" s="6"/>
      <c r="B128" s="11">
        <v>49</v>
      </c>
      <c r="C128" s="124" t="s">
        <v>139</v>
      </c>
      <c r="D128" s="30" t="s">
        <v>20</v>
      </c>
      <c r="E128" s="127">
        <v>692.99</v>
      </c>
      <c r="F128" s="125">
        <v>2</v>
      </c>
      <c r="G128" s="22">
        <f t="shared" si="8"/>
        <v>1385.98</v>
      </c>
      <c r="H128" s="1"/>
      <c r="I128" s="16">
        <f t="shared" si="13"/>
        <v>49</v>
      </c>
      <c r="J128" s="17" t="str">
        <f t="shared" si="2"/>
        <v>Выключатель автоматический двухполюсный, АП50Б2МТ Iр=3,5Iн  6,3А</v>
      </c>
      <c r="K128" s="28"/>
      <c r="L128" s="19" t="str">
        <f t="shared" si="9"/>
        <v>шт</v>
      </c>
      <c r="M128" s="24">
        <f t="shared" si="10"/>
        <v>692.99</v>
      </c>
      <c r="N128" s="27"/>
      <c r="O128" s="19">
        <f t="shared" si="11"/>
        <v>2</v>
      </c>
      <c r="P128" s="29">
        <f t="shared" si="12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51" x14ac:dyDescent="0.25">
      <c r="A129" s="6"/>
      <c r="B129" s="11">
        <v>50</v>
      </c>
      <c r="C129" s="124" t="s">
        <v>140</v>
      </c>
      <c r="D129" s="30" t="s">
        <v>20</v>
      </c>
      <c r="E129" s="127">
        <v>550.85</v>
      </c>
      <c r="F129" s="125">
        <v>2</v>
      </c>
      <c r="G129" s="22">
        <f t="shared" si="8"/>
        <v>1101.7</v>
      </c>
      <c r="H129" s="1"/>
      <c r="I129" s="16">
        <f t="shared" si="13"/>
        <v>50</v>
      </c>
      <c r="J129" s="17" t="str">
        <f t="shared" si="2"/>
        <v>Выключатель автоматический двухполюсный, АП50Б2МТ Iр=3,5Iн  10А</v>
      </c>
      <c r="K129" s="28"/>
      <c r="L129" s="19" t="str">
        <f t="shared" si="9"/>
        <v>шт</v>
      </c>
      <c r="M129" s="24">
        <f t="shared" si="10"/>
        <v>550.85</v>
      </c>
      <c r="N129" s="27"/>
      <c r="O129" s="19">
        <f t="shared" si="11"/>
        <v>2</v>
      </c>
      <c r="P129" s="29">
        <f t="shared" si="12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51" x14ac:dyDescent="0.25">
      <c r="A130" s="6"/>
      <c r="B130" s="11">
        <v>51</v>
      </c>
      <c r="C130" s="124" t="s">
        <v>141</v>
      </c>
      <c r="D130" s="30" t="s">
        <v>20</v>
      </c>
      <c r="E130" s="127">
        <v>46610.17</v>
      </c>
      <c r="F130" s="125">
        <v>1</v>
      </c>
      <c r="G130" s="22">
        <f t="shared" si="8"/>
        <v>46610.17</v>
      </c>
      <c r="H130" s="1"/>
      <c r="I130" s="16">
        <f t="shared" si="13"/>
        <v>51</v>
      </c>
      <c r="J130" s="17" t="str">
        <f t="shared" si="2"/>
        <v>Выключатель автоматический стационарный с ручным приводом, ВА 55-41 1000А</v>
      </c>
      <c r="K130" s="28"/>
      <c r="L130" s="19" t="str">
        <f t="shared" si="9"/>
        <v>шт</v>
      </c>
      <c r="M130" s="24">
        <f t="shared" si="10"/>
        <v>46610.17</v>
      </c>
      <c r="N130" s="27"/>
      <c r="O130" s="19">
        <f t="shared" si="11"/>
        <v>1</v>
      </c>
      <c r="P130" s="29">
        <f t="shared" si="12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63.75" x14ac:dyDescent="0.25">
      <c r="A131" s="6"/>
      <c r="B131" s="11">
        <v>52</v>
      </c>
      <c r="C131" s="124" t="s">
        <v>142</v>
      </c>
      <c r="D131" s="30" t="s">
        <v>20</v>
      </c>
      <c r="E131" s="127">
        <v>2372.88</v>
      </c>
      <c r="F131" s="125">
        <v>4</v>
      </c>
      <c r="G131" s="22">
        <f t="shared" si="8"/>
        <v>9491.52</v>
      </c>
      <c r="H131" s="1"/>
      <c r="I131" s="16">
        <f t="shared" si="13"/>
        <v>52</v>
      </c>
      <c r="J131" s="17" t="str">
        <f t="shared" si="2"/>
        <v>Выключатель автоматический стационарный с электромагнитным приводом, ВА04-36-160А</v>
      </c>
      <c r="K131" s="28"/>
      <c r="L131" s="19" t="str">
        <f t="shared" si="9"/>
        <v>шт</v>
      </c>
      <c r="M131" s="24">
        <f t="shared" si="10"/>
        <v>2372.88</v>
      </c>
      <c r="N131" s="27"/>
      <c r="O131" s="19">
        <f t="shared" si="11"/>
        <v>4</v>
      </c>
      <c r="P131" s="29">
        <f t="shared" si="12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76.5" x14ac:dyDescent="0.25">
      <c r="A132" s="6"/>
      <c r="B132" s="11">
        <v>53</v>
      </c>
      <c r="C132" s="124" t="s">
        <v>143</v>
      </c>
      <c r="D132" s="30" t="s">
        <v>20</v>
      </c>
      <c r="E132" s="127">
        <v>118225.44</v>
      </c>
      <c r="F132" s="125">
        <v>2</v>
      </c>
      <c r="G132" s="22">
        <f t="shared" si="8"/>
        <v>236450.88</v>
      </c>
      <c r="H132" s="1"/>
      <c r="I132" s="16">
        <f t="shared" si="13"/>
        <v>53</v>
      </c>
      <c r="J132" s="17" t="str">
        <f t="shared" si="2"/>
        <v>Выключатель автоматический стационарный с электромагнитным приводом, АВ М2М 15НВ,СВ-1500А</v>
      </c>
      <c r="K132" s="28"/>
      <c r="L132" s="19" t="str">
        <f t="shared" si="9"/>
        <v>шт</v>
      </c>
      <c r="M132" s="24">
        <f t="shared" si="10"/>
        <v>118225.44</v>
      </c>
      <c r="N132" s="27"/>
      <c r="O132" s="19">
        <f t="shared" si="11"/>
        <v>2</v>
      </c>
      <c r="P132" s="29">
        <f t="shared" si="12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51" x14ac:dyDescent="0.25">
      <c r="A133" s="6"/>
      <c r="B133" s="11">
        <v>54</v>
      </c>
      <c r="C133" s="124" t="s">
        <v>144</v>
      </c>
      <c r="D133" s="30" t="s">
        <v>20</v>
      </c>
      <c r="E133" s="127">
        <v>1949.15</v>
      </c>
      <c r="F133" s="125">
        <v>1</v>
      </c>
      <c r="G133" s="22">
        <f t="shared" ref="G133:G168" si="14">E133*F133</f>
        <v>1949.15</v>
      </c>
      <c r="H133" s="1"/>
      <c r="I133" s="16">
        <f t="shared" ref="I133:I168" si="15">B133</f>
        <v>54</v>
      </c>
      <c r="J133" s="17" t="str">
        <f t="shared" ref="J133:J168" si="16">C133</f>
        <v>Выключатель автоматический трехполюсный, ВА 51-35 100А 380в</v>
      </c>
      <c r="K133" s="28"/>
      <c r="L133" s="19" t="str">
        <f t="shared" ref="L133:L168" si="17">D133</f>
        <v>шт</v>
      </c>
      <c r="M133" s="24">
        <f t="shared" ref="M133:M168" si="18">E133</f>
        <v>1949.15</v>
      </c>
      <c r="N133" s="27"/>
      <c r="O133" s="19">
        <f t="shared" ref="O133:O168" si="19">F133</f>
        <v>1</v>
      </c>
      <c r="P133" s="29">
        <f t="shared" ref="P133:P168" si="20">N133*O133</f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51" x14ac:dyDescent="0.25">
      <c r="A134" s="6"/>
      <c r="B134" s="11">
        <v>55</v>
      </c>
      <c r="C134" s="124" t="s">
        <v>145</v>
      </c>
      <c r="D134" s="30" t="s">
        <v>20</v>
      </c>
      <c r="E134" s="127">
        <v>2415.25</v>
      </c>
      <c r="F134" s="125">
        <v>20</v>
      </c>
      <c r="G134" s="22">
        <f t="shared" si="14"/>
        <v>48305</v>
      </c>
      <c r="H134" s="1"/>
      <c r="I134" s="16">
        <f t="shared" si="15"/>
        <v>55</v>
      </c>
      <c r="J134" s="17" t="str">
        <f t="shared" si="16"/>
        <v>Выключатель автоматический трехполюсный, ВА 57-35 340010 80А</v>
      </c>
      <c r="K134" s="28"/>
      <c r="L134" s="19" t="str">
        <f t="shared" si="17"/>
        <v>шт</v>
      </c>
      <c r="M134" s="24">
        <f t="shared" si="18"/>
        <v>2415.25</v>
      </c>
      <c r="N134" s="27"/>
      <c r="O134" s="19">
        <f t="shared" si="19"/>
        <v>20</v>
      </c>
      <c r="P134" s="29">
        <f t="shared" si="20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51" x14ac:dyDescent="0.25">
      <c r="A135" s="6"/>
      <c r="B135" s="11">
        <v>56</v>
      </c>
      <c r="C135" s="124" t="s">
        <v>146</v>
      </c>
      <c r="D135" s="30" t="s">
        <v>20</v>
      </c>
      <c r="E135" s="127">
        <v>3605.93</v>
      </c>
      <c r="F135" s="125">
        <v>35</v>
      </c>
      <c r="G135" s="22">
        <f t="shared" si="14"/>
        <v>126207.54999999999</v>
      </c>
      <c r="H135" s="1"/>
      <c r="I135" s="16">
        <f t="shared" si="15"/>
        <v>56</v>
      </c>
      <c r="J135" s="17" t="str">
        <f t="shared" si="16"/>
        <v>Выключатель автоматический трехполюсный, ВА 57-35 340010 125А</v>
      </c>
      <c r="K135" s="28"/>
      <c r="L135" s="19" t="str">
        <f t="shared" si="17"/>
        <v>шт</v>
      </c>
      <c r="M135" s="24">
        <f t="shared" si="18"/>
        <v>3605.93</v>
      </c>
      <c r="N135" s="27"/>
      <c r="O135" s="19">
        <f t="shared" si="19"/>
        <v>35</v>
      </c>
      <c r="P135" s="29">
        <f t="shared" si="20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51" x14ac:dyDescent="0.25">
      <c r="A136" s="6"/>
      <c r="B136" s="11">
        <v>57</v>
      </c>
      <c r="C136" s="124" t="s">
        <v>147</v>
      </c>
      <c r="D136" s="30" t="s">
        <v>20</v>
      </c>
      <c r="E136" s="127">
        <v>6962.54</v>
      </c>
      <c r="F136" s="125">
        <v>1</v>
      </c>
      <c r="G136" s="22">
        <f t="shared" si="14"/>
        <v>6962.54</v>
      </c>
      <c r="H136" s="1"/>
      <c r="I136" s="16">
        <f t="shared" si="15"/>
        <v>57</v>
      </c>
      <c r="J136" s="17" t="str">
        <f t="shared" si="16"/>
        <v>Выключатель автоматический трехполюсный, ВА 57-39 320А</v>
      </c>
      <c r="K136" s="28"/>
      <c r="L136" s="19" t="str">
        <f t="shared" si="17"/>
        <v>шт</v>
      </c>
      <c r="M136" s="24">
        <f t="shared" si="18"/>
        <v>6962.54</v>
      </c>
      <c r="N136" s="27"/>
      <c r="O136" s="19">
        <f t="shared" si="19"/>
        <v>1</v>
      </c>
      <c r="P136" s="29">
        <f t="shared" si="20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51" x14ac:dyDescent="0.25">
      <c r="A137" s="6"/>
      <c r="B137" s="11">
        <v>58</v>
      </c>
      <c r="C137" s="124" t="s">
        <v>69</v>
      </c>
      <c r="D137" s="30" t="s">
        <v>20</v>
      </c>
      <c r="E137" s="127">
        <v>9915.25</v>
      </c>
      <c r="F137" s="125">
        <v>10</v>
      </c>
      <c r="G137" s="22">
        <f t="shared" si="14"/>
        <v>99152.5</v>
      </c>
      <c r="H137" s="1"/>
      <c r="I137" s="16">
        <f t="shared" si="15"/>
        <v>58</v>
      </c>
      <c r="J137" s="17" t="str">
        <f t="shared" si="16"/>
        <v>Выключатель автоматический трехполюсный, ВА 57-39 400А</v>
      </c>
      <c r="K137" s="28"/>
      <c r="L137" s="19" t="str">
        <f t="shared" si="17"/>
        <v>шт</v>
      </c>
      <c r="M137" s="24">
        <f t="shared" si="18"/>
        <v>9915.25</v>
      </c>
      <c r="N137" s="27"/>
      <c r="O137" s="19">
        <f t="shared" si="19"/>
        <v>10</v>
      </c>
      <c r="P137" s="29">
        <f t="shared" si="20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51" x14ac:dyDescent="0.25">
      <c r="A138" s="6"/>
      <c r="B138" s="11">
        <v>59</v>
      </c>
      <c r="C138" s="124" t="s">
        <v>70</v>
      </c>
      <c r="D138" s="30" t="s">
        <v>20</v>
      </c>
      <c r="E138" s="127">
        <v>9745.76</v>
      </c>
      <c r="F138" s="125">
        <v>1</v>
      </c>
      <c r="G138" s="22">
        <f t="shared" si="14"/>
        <v>9745.76</v>
      </c>
      <c r="H138" s="1"/>
      <c r="I138" s="16">
        <f t="shared" si="15"/>
        <v>59</v>
      </c>
      <c r="J138" s="17" t="str">
        <f t="shared" si="16"/>
        <v>Выключатель автоматический трехполюсный, ВА 57-39 630А</v>
      </c>
      <c r="K138" s="28"/>
      <c r="L138" s="19" t="str">
        <f t="shared" si="17"/>
        <v>шт</v>
      </c>
      <c r="M138" s="24">
        <f t="shared" si="18"/>
        <v>9745.76</v>
      </c>
      <c r="N138" s="27"/>
      <c r="O138" s="19">
        <f t="shared" si="19"/>
        <v>1</v>
      </c>
      <c r="P138" s="29">
        <f t="shared" si="20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51" x14ac:dyDescent="0.25">
      <c r="A139" s="6"/>
      <c r="B139" s="11">
        <v>60</v>
      </c>
      <c r="C139" s="124" t="s">
        <v>72</v>
      </c>
      <c r="D139" s="30" t="s">
        <v>20</v>
      </c>
      <c r="E139" s="127">
        <v>3177.97</v>
      </c>
      <c r="F139" s="125">
        <v>4</v>
      </c>
      <c r="G139" s="22">
        <f t="shared" si="14"/>
        <v>12711.88</v>
      </c>
      <c r="H139" s="1"/>
      <c r="I139" s="16">
        <f t="shared" si="15"/>
        <v>60</v>
      </c>
      <c r="J139" s="17" t="str">
        <f t="shared" si="16"/>
        <v>Выключатель автоматический трехполюсный, ВА 57-35 340010 40А</v>
      </c>
      <c r="K139" s="28"/>
      <c r="L139" s="19" t="str">
        <f t="shared" si="17"/>
        <v>шт</v>
      </c>
      <c r="M139" s="24">
        <f t="shared" si="18"/>
        <v>3177.97</v>
      </c>
      <c r="N139" s="27"/>
      <c r="O139" s="19">
        <f t="shared" si="19"/>
        <v>4</v>
      </c>
      <c r="P139" s="29">
        <f t="shared" si="20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51" x14ac:dyDescent="0.25">
      <c r="A140" s="6"/>
      <c r="B140" s="11">
        <v>61</v>
      </c>
      <c r="C140" s="124" t="s">
        <v>148</v>
      </c>
      <c r="D140" s="30" t="s">
        <v>20</v>
      </c>
      <c r="E140" s="127">
        <v>2923.73</v>
      </c>
      <c r="F140" s="125">
        <v>40</v>
      </c>
      <c r="G140" s="22">
        <f t="shared" si="14"/>
        <v>116949.2</v>
      </c>
      <c r="H140" s="1"/>
      <c r="I140" s="16">
        <f t="shared" si="15"/>
        <v>61</v>
      </c>
      <c r="J140" s="17" t="str">
        <f t="shared" si="16"/>
        <v>Выключатель автоматический трехполюсный, ВА 57-35 340010 63А</v>
      </c>
      <c r="K140" s="28"/>
      <c r="L140" s="19" t="str">
        <f t="shared" si="17"/>
        <v>шт</v>
      </c>
      <c r="M140" s="24">
        <f t="shared" si="18"/>
        <v>2923.73</v>
      </c>
      <c r="N140" s="27"/>
      <c r="O140" s="19">
        <f t="shared" si="19"/>
        <v>40</v>
      </c>
      <c r="P140" s="29">
        <f t="shared" si="20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5.5" x14ac:dyDescent="0.25">
      <c r="A141" s="6"/>
      <c r="B141" s="11">
        <v>62</v>
      </c>
      <c r="C141" s="124" t="s">
        <v>149</v>
      </c>
      <c r="D141" s="30" t="s">
        <v>20</v>
      </c>
      <c r="E141" s="127">
        <v>14830.51</v>
      </c>
      <c r="F141" s="125">
        <v>1</v>
      </c>
      <c r="G141" s="22">
        <f t="shared" si="14"/>
        <v>14830.51</v>
      </c>
      <c r="H141" s="1"/>
      <c r="I141" s="16">
        <f t="shared" si="15"/>
        <v>62</v>
      </c>
      <c r="J141" s="17" t="str">
        <f t="shared" si="16"/>
        <v>Выключатель нагрузки, ВНА-Л 10/630</v>
      </c>
      <c r="K141" s="28"/>
      <c r="L141" s="19" t="str">
        <f t="shared" si="17"/>
        <v>шт</v>
      </c>
      <c r="M141" s="24">
        <f t="shared" si="18"/>
        <v>14830.51</v>
      </c>
      <c r="N141" s="27"/>
      <c r="O141" s="19">
        <f t="shared" si="19"/>
        <v>1</v>
      </c>
      <c r="P141" s="29">
        <f t="shared" si="20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38.25" x14ac:dyDescent="0.25">
      <c r="A142" s="6"/>
      <c r="B142" s="11">
        <v>63</v>
      </c>
      <c r="C142" s="124" t="s">
        <v>150</v>
      </c>
      <c r="D142" s="30" t="s">
        <v>20</v>
      </c>
      <c r="E142" s="127">
        <v>18220.34</v>
      </c>
      <c r="F142" s="125">
        <v>1</v>
      </c>
      <c r="G142" s="22">
        <f t="shared" si="14"/>
        <v>18220.34</v>
      </c>
      <c r="H142" s="1"/>
      <c r="I142" s="16">
        <f t="shared" si="15"/>
        <v>63</v>
      </c>
      <c r="J142" s="17" t="str">
        <f t="shared" si="16"/>
        <v>Выключатель нагрузки,с предохранителями, ВНРп-10/400-10зп У3</v>
      </c>
      <c r="K142" s="28"/>
      <c r="L142" s="19" t="str">
        <f t="shared" si="17"/>
        <v>шт</v>
      </c>
      <c r="M142" s="24">
        <f t="shared" si="18"/>
        <v>18220.34</v>
      </c>
      <c r="N142" s="27"/>
      <c r="O142" s="19">
        <f t="shared" si="19"/>
        <v>1</v>
      </c>
      <c r="P142" s="29">
        <f t="shared" si="20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5.5" x14ac:dyDescent="0.25">
      <c r="A143" s="6"/>
      <c r="B143" s="11">
        <v>64</v>
      </c>
      <c r="C143" s="124" t="s">
        <v>151</v>
      </c>
      <c r="D143" s="30" t="s">
        <v>20</v>
      </c>
      <c r="E143" s="127">
        <v>59.32</v>
      </c>
      <c r="F143" s="125">
        <v>6</v>
      </c>
      <c r="G143" s="22">
        <f t="shared" si="14"/>
        <v>355.92</v>
      </c>
      <c r="H143" s="1"/>
      <c r="I143" s="16">
        <f t="shared" si="15"/>
        <v>64</v>
      </c>
      <c r="J143" s="17" t="str">
        <f t="shared" si="16"/>
        <v>Выключатель одноклавишный, А16-003Н</v>
      </c>
      <c r="K143" s="28"/>
      <c r="L143" s="19" t="str">
        <f t="shared" si="17"/>
        <v>шт</v>
      </c>
      <c r="M143" s="24">
        <f t="shared" si="18"/>
        <v>59.32</v>
      </c>
      <c r="N143" s="27"/>
      <c r="O143" s="19">
        <f t="shared" si="19"/>
        <v>6</v>
      </c>
      <c r="P143" s="29">
        <f t="shared" si="20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38.25" x14ac:dyDescent="0.25">
      <c r="A144" s="6"/>
      <c r="B144" s="11">
        <v>65</v>
      </c>
      <c r="C144" s="124" t="s">
        <v>152</v>
      </c>
      <c r="D144" s="30" t="s">
        <v>20</v>
      </c>
      <c r="E144" s="127">
        <v>1791.54</v>
      </c>
      <c r="F144" s="125">
        <v>22</v>
      </c>
      <c r="G144" s="22">
        <f t="shared" si="14"/>
        <v>39413.879999999997</v>
      </c>
      <c r="H144" s="1"/>
      <c r="I144" s="16">
        <f t="shared" si="15"/>
        <v>65</v>
      </c>
      <c r="J144" s="17" t="str">
        <f t="shared" si="16"/>
        <v>Выключатель-разъединитель, ВР-32-35А-31240-00УХЛ3-250А</v>
      </c>
      <c r="K144" s="28"/>
      <c r="L144" s="19" t="str">
        <f t="shared" si="17"/>
        <v>шт</v>
      </c>
      <c r="M144" s="24">
        <f t="shared" si="18"/>
        <v>1791.54</v>
      </c>
      <c r="N144" s="27"/>
      <c r="O144" s="19">
        <f t="shared" si="19"/>
        <v>22</v>
      </c>
      <c r="P144" s="29">
        <f t="shared" si="20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8.25" x14ac:dyDescent="0.25">
      <c r="A145" s="6"/>
      <c r="B145" s="11">
        <v>66</v>
      </c>
      <c r="C145" s="124" t="s">
        <v>153</v>
      </c>
      <c r="D145" s="30" t="s">
        <v>20</v>
      </c>
      <c r="E145" s="127">
        <v>1779.66</v>
      </c>
      <c r="F145" s="125">
        <v>5</v>
      </c>
      <c r="G145" s="22">
        <f t="shared" si="14"/>
        <v>8898.3000000000011</v>
      </c>
      <c r="H145" s="1"/>
      <c r="I145" s="16">
        <f t="shared" si="15"/>
        <v>66</v>
      </c>
      <c r="J145" s="17" t="str">
        <f t="shared" si="16"/>
        <v>Выключатель-разъединитель, ВР-32-37А-31240-00УХЛ3-400А</v>
      </c>
      <c r="K145" s="28"/>
      <c r="L145" s="19" t="str">
        <f t="shared" si="17"/>
        <v>шт</v>
      </c>
      <c r="M145" s="24">
        <f t="shared" si="18"/>
        <v>1779.66</v>
      </c>
      <c r="N145" s="27"/>
      <c r="O145" s="19">
        <f t="shared" si="19"/>
        <v>5</v>
      </c>
      <c r="P145" s="29">
        <f t="shared" si="20"/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5.5" x14ac:dyDescent="0.25">
      <c r="A146" s="6"/>
      <c r="B146" s="11">
        <v>67</v>
      </c>
      <c r="C146" s="124" t="s">
        <v>154</v>
      </c>
      <c r="D146" s="30" t="s">
        <v>20</v>
      </c>
      <c r="E146" s="127">
        <v>1123.03</v>
      </c>
      <c r="F146" s="125">
        <v>3</v>
      </c>
      <c r="G146" s="22">
        <f t="shared" si="14"/>
        <v>3369.09</v>
      </c>
      <c r="H146" s="1"/>
      <c r="I146" s="16">
        <f t="shared" si="15"/>
        <v>67</v>
      </c>
      <c r="J146" s="17" t="str">
        <f t="shared" si="16"/>
        <v>Камера дугогасительная, для ВН-16, ВН-17</v>
      </c>
      <c r="K146" s="28"/>
      <c r="L146" s="19" t="str">
        <f t="shared" si="17"/>
        <v>шт</v>
      </c>
      <c r="M146" s="24">
        <f t="shared" si="18"/>
        <v>1123.03</v>
      </c>
      <c r="N146" s="27"/>
      <c r="O146" s="19">
        <f t="shared" si="19"/>
        <v>3</v>
      </c>
      <c r="P146" s="29">
        <f t="shared" si="20"/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5.5" x14ac:dyDescent="0.25">
      <c r="A147" s="6"/>
      <c r="B147" s="11">
        <v>68</v>
      </c>
      <c r="C147" s="124" t="s">
        <v>155</v>
      </c>
      <c r="D147" s="30" t="s">
        <v>20</v>
      </c>
      <c r="E147" s="127">
        <v>2211.86</v>
      </c>
      <c r="F147" s="125">
        <v>1</v>
      </c>
      <c r="G147" s="22">
        <f t="shared" si="14"/>
        <v>2211.86</v>
      </c>
      <c r="H147" s="1"/>
      <c r="I147" s="16">
        <f t="shared" si="15"/>
        <v>68</v>
      </c>
      <c r="J147" s="17" t="str">
        <f t="shared" si="16"/>
        <v>Контактор, IEK КМИ-49512 95 А 230В/АС-3 1НО 1НЗ</v>
      </c>
      <c r="K147" s="28"/>
      <c r="L147" s="19" t="str">
        <f t="shared" si="17"/>
        <v>шт</v>
      </c>
      <c r="M147" s="24">
        <f t="shared" si="18"/>
        <v>2211.86</v>
      </c>
      <c r="N147" s="27"/>
      <c r="O147" s="19">
        <f t="shared" si="19"/>
        <v>1</v>
      </c>
      <c r="P147" s="29">
        <f t="shared" si="20"/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x14ac:dyDescent="0.25">
      <c r="A148" s="6"/>
      <c r="B148" s="11">
        <v>69</v>
      </c>
      <c r="C148" s="124" t="s">
        <v>156</v>
      </c>
      <c r="D148" s="30" t="s">
        <v>20</v>
      </c>
      <c r="E148" s="127">
        <v>16567.8</v>
      </c>
      <c r="F148" s="125">
        <v>4</v>
      </c>
      <c r="G148" s="22">
        <f t="shared" si="14"/>
        <v>66271.199999999997</v>
      </c>
      <c r="H148" s="1"/>
      <c r="I148" s="16">
        <f t="shared" si="15"/>
        <v>69</v>
      </c>
      <c r="J148" s="17" t="str">
        <f t="shared" si="16"/>
        <v>Контактор, КТП-6043-400А</v>
      </c>
      <c r="K148" s="28"/>
      <c r="L148" s="19" t="str">
        <f t="shared" si="17"/>
        <v>шт</v>
      </c>
      <c r="M148" s="24">
        <f t="shared" si="18"/>
        <v>16567.8</v>
      </c>
      <c r="N148" s="27"/>
      <c r="O148" s="19">
        <f t="shared" si="19"/>
        <v>4</v>
      </c>
      <c r="P148" s="29">
        <f t="shared" si="20"/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51" x14ac:dyDescent="0.25">
      <c r="A149" s="6"/>
      <c r="B149" s="11">
        <v>70</v>
      </c>
      <c r="C149" s="124" t="s">
        <v>157</v>
      </c>
      <c r="D149" s="30" t="s">
        <v>20</v>
      </c>
      <c r="E149" s="127">
        <v>1483.05</v>
      </c>
      <c r="F149" s="125">
        <v>3</v>
      </c>
      <c r="G149" s="22">
        <f t="shared" si="14"/>
        <v>4449.1499999999996</v>
      </c>
      <c r="H149" s="1"/>
      <c r="I149" s="16">
        <f t="shared" si="15"/>
        <v>70</v>
      </c>
      <c r="J149" s="17" t="str">
        <f t="shared" si="16"/>
        <v>Ограничитель импульсного перенапряжения, ОПС1-D 1P In 5 Ka Un=230D I =10Ka TDM</v>
      </c>
      <c r="K149" s="28"/>
      <c r="L149" s="19" t="str">
        <f t="shared" si="17"/>
        <v>шт</v>
      </c>
      <c r="M149" s="24">
        <f t="shared" si="18"/>
        <v>1483.05</v>
      </c>
      <c r="N149" s="27"/>
      <c r="O149" s="19">
        <f t="shared" si="19"/>
        <v>3</v>
      </c>
      <c r="P149" s="29">
        <f t="shared" si="20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5.5" x14ac:dyDescent="0.25">
      <c r="A150" s="6"/>
      <c r="B150" s="11">
        <v>71</v>
      </c>
      <c r="C150" s="124" t="s">
        <v>158</v>
      </c>
      <c r="D150" s="30" t="s">
        <v>20</v>
      </c>
      <c r="E150" s="127">
        <v>3389.83</v>
      </c>
      <c r="F150" s="125">
        <v>1</v>
      </c>
      <c r="G150" s="22">
        <f t="shared" si="14"/>
        <v>3389.83</v>
      </c>
      <c r="H150" s="1"/>
      <c r="I150" s="16">
        <f t="shared" si="15"/>
        <v>71</v>
      </c>
      <c r="J150" s="17" t="str">
        <f t="shared" si="16"/>
        <v>Переключатель, ПМОФ 45-334466/2- Д27 УЗ</v>
      </c>
      <c r="K150" s="28"/>
      <c r="L150" s="19" t="str">
        <f t="shared" si="17"/>
        <v>шт</v>
      </c>
      <c r="M150" s="24">
        <f t="shared" si="18"/>
        <v>3389.83</v>
      </c>
      <c r="N150" s="27"/>
      <c r="O150" s="19">
        <f t="shared" si="19"/>
        <v>1</v>
      </c>
      <c r="P150" s="29">
        <f t="shared" si="20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51" x14ac:dyDescent="0.25">
      <c r="A151" s="6"/>
      <c r="B151" s="11">
        <v>72</v>
      </c>
      <c r="C151" s="124" t="s">
        <v>159</v>
      </c>
      <c r="D151" s="30" t="s">
        <v>20</v>
      </c>
      <c r="E151" s="127">
        <v>3220.34</v>
      </c>
      <c r="F151" s="125">
        <v>8</v>
      </c>
      <c r="G151" s="22">
        <f t="shared" si="14"/>
        <v>25762.720000000001</v>
      </c>
      <c r="H151" s="1"/>
      <c r="I151" s="16">
        <f t="shared" si="15"/>
        <v>72</v>
      </c>
      <c r="J151" s="17" t="str">
        <f t="shared" si="16"/>
        <v>Переключатель врубной трехполюсный (анал.ВР3239А7), ВРА-1-2-63200-630А</v>
      </c>
      <c r="K151" s="28"/>
      <c r="L151" s="19" t="str">
        <f t="shared" si="17"/>
        <v>шт</v>
      </c>
      <c r="M151" s="24">
        <f t="shared" si="18"/>
        <v>3220.34</v>
      </c>
      <c r="N151" s="27"/>
      <c r="O151" s="19">
        <f t="shared" si="19"/>
        <v>8</v>
      </c>
      <c r="P151" s="29">
        <f t="shared" si="20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5.5" x14ac:dyDescent="0.25">
      <c r="A152" s="6"/>
      <c r="B152" s="11">
        <v>73</v>
      </c>
      <c r="C152" s="124" t="s">
        <v>160</v>
      </c>
      <c r="D152" s="30" t="s">
        <v>20</v>
      </c>
      <c r="E152" s="127">
        <v>24830.51</v>
      </c>
      <c r="F152" s="125">
        <v>1</v>
      </c>
      <c r="G152" s="22">
        <f t="shared" si="14"/>
        <v>24830.51</v>
      </c>
      <c r="H152" s="1"/>
      <c r="I152" s="16">
        <f t="shared" si="15"/>
        <v>73</v>
      </c>
      <c r="J152" s="17" t="str">
        <f t="shared" si="16"/>
        <v>Пускатель, КТЭ 630 А 220В ЭФК</v>
      </c>
      <c r="K152" s="28"/>
      <c r="L152" s="19" t="str">
        <f t="shared" si="17"/>
        <v>шт</v>
      </c>
      <c r="M152" s="24">
        <f t="shared" si="18"/>
        <v>24830.51</v>
      </c>
      <c r="N152" s="27"/>
      <c r="O152" s="19">
        <f t="shared" si="19"/>
        <v>1</v>
      </c>
      <c r="P152" s="29">
        <f t="shared" si="20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5.5" x14ac:dyDescent="0.25">
      <c r="A153" s="6"/>
      <c r="B153" s="11">
        <v>74</v>
      </c>
      <c r="C153" s="124" t="s">
        <v>161</v>
      </c>
      <c r="D153" s="30" t="s">
        <v>20</v>
      </c>
      <c r="E153" s="127">
        <v>2273.58</v>
      </c>
      <c r="F153" s="125">
        <v>1</v>
      </c>
      <c r="G153" s="22">
        <f t="shared" si="14"/>
        <v>2273.58</v>
      </c>
      <c r="H153" s="1"/>
      <c r="I153" s="16">
        <f t="shared" si="15"/>
        <v>74</v>
      </c>
      <c r="J153" s="17" t="str">
        <f t="shared" si="16"/>
        <v>Пускатель магнитный, ПАЕ-500</v>
      </c>
      <c r="K153" s="28"/>
      <c r="L153" s="19" t="str">
        <f t="shared" si="17"/>
        <v>шт</v>
      </c>
      <c r="M153" s="24">
        <f t="shared" si="18"/>
        <v>2273.58</v>
      </c>
      <c r="N153" s="27"/>
      <c r="O153" s="19">
        <f t="shared" si="19"/>
        <v>1</v>
      </c>
      <c r="P153" s="29">
        <f t="shared" si="20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5.5" x14ac:dyDescent="0.25">
      <c r="A154" s="6"/>
      <c r="B154" s="11">
        <v>75</v>
      </c>
      <c r="C154" s="124" t="s">
        <v>162</v>
      </c>
      <c r="D154" s="30" t="s">
        <v>20</v>
      </c>
      <c r="E154" s="127">
        <v>2899.97</v>
      </c>
      <c r="F154" s="125">
        <v>3</v>
      </c>
      <c r="G154" s="22">
        <f t="shared" si="14"/>
        <v>8699.91</v>
      </c>
      <c r="H154" s="1"/>
      <c r="I154" s="16">
        <f t="shared" si="15"/>
        <v>75</v>
      </c>
      <c r="J154" s="17" t="str">
        <f t="shared" si="16"/>
        <v>Пускатель магнитный, ПАЕ-600</v>
      </c>
      <c r="K154" s="28"/>
      <c r="L154" s="19" t="str">
        <f t="shared" si="17"/>
        <v>шт</v>
      </c>
      <c r="M154" s="24">
        <f t="shared" si="18"/>
        <v>2899.97</v>
      </c>
      <c r="N154" s="27"/>
      <c r="O154" s="19">
        <f t="shared" si="19"/>
        <v>3</v>
      </c>
      <c r="P154" s="29">
        <f t="shared" si="20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38.25" x14ac:dyDescent="0.25">
      <c r="A155" s="6"/>
      <c r="B155" s="11">
        <v>76</v>
      </c>
      <c r="C155" s="124" t="s">
        <v>89</v>
      </c>
      <c r="D155" s="30" t="s">
        <v>20</v>
      </c>
      <c r="E155" s="127">
        <v>792.66</v>
      </c>
      <c r="F155" s="125">
        <v>5</v>
      </c>
      <c r="G155" s="22">
        <f t="shared" si="14"/>
        <v>3963.2999999999997</v>
      </c>
      <c r="H155" s="1"/>
      <c r="I155" s="16">
        <f t="shared" si="15"/>
        <v>76</v>
      </c>
      <c r="J155" s="17" t="str">
        <f t="shared" si="16"/>
        <v>Пускатель электромагнитный, ПМЕ-211 380В</v>
      </c>
      <c r="K155" s="28"/>
      <c r="L155" s="19" t="str">
        <f t="shared" si="17"/>
        <v>шт</v>
      </c>
      <c r="M155" s="24">
        <f t="shared" si="18"/>
        <v>792.66</v>
      </c>
      <c r="N155" s="27"/>
      <c r="O155" s="19">
        <f t="shared" si="19"/>
        <v>5</v>
      </c>
      <c r="P155" s="29">
        <f t="shared" si="20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5.5" x14ac:dyDescent="0.25">
      <c r="A156" s="6"/>
      <c r="B156" s="11">
        <v>77</v>
      </c>
      <c r="C156" s="124" t="s">
        <v>163</v>
      </c>
      <c r="D156" s="30" t="s">
        <v>20</v>
      </c>
      <c r="E156" s="127">
        <v>3389.83</v>
      </c>
      <c r="F156" s="125">
        <v>1</v>
      </c>
      <c r="G156" s="22">
        <f t="shared" si="14"/>
        <v>3389.83</v>
      </c>
      <c r="H156" s="1"/>
      <c r="I156" s="16">
        <f t="shared" si="15"/>
        <v>77</v>
      </c>
      <c r="J156" s="17" t="str">
        <f t="shared" si="16"/>
        <v>Рубильник, РБ-6П-630А правый</v>
      </c>
      <c r="K156" s="28"/>
      <c r="L156" s="19" t="str">
        <f t="shared" si="17"/>
        <v>шт</v>
      </c>
      <c r="M156" s="24">
        <f t="shared" si="18"/>
        <v>3389.83</v>
      </c>
      <c r="N156" s="27"/>
      <c r="O156" s="19">
        <f t="shared" si="19"/>
        <v>1</v>
      </c>
      <c r="P156" s="29">
        <f t="shared" si="20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5.5" x14ac:dyDescent="0.25">
      <c r="A157" s="6"/>
      <c r="B157" s="11">
        <v>78</v>
      </c>
      <c r="C157" s="124" t="s">
        <v>91</v>
      </c>
      <c r="D157" s="30" t="s">
        <v>20</v>
      </c>
      <c r="E157" s="127">
        <v>3135.59</v>
      </c>
      <c r="F157" s="125">
        <v>17</v>
      </c>
      <c r="G157" s="22">
        <f t="shared" si="14"/>
        <v>53305.03</v>
      </c>
      <c r="H157" s="1"/>
      <c r="I157" s="16">
        <f t="shared" si="15"/>
        <v>78</v>
      </c>
      <c r="J157" s="17" t="str">
        <f t="shared" si="16"/>
        <v>Рубильник, РПС-2 250А левый</v>
      </c>
      <c r="K157" s="28"/>
      <c r="L157" s="19" t="str">
        <f t="shared" si="17"/>
        <v>шт</v>
      </c>
      <c r="M157" s="24">
        <f t="shared" si="18"/>
        <v>3135.59</v>
      </c>
      <c r="N157" s="27"/>
      <c r="O157" s="19">
        <f t="shared" si="19"/>
        <v>17</v>
      </c>
      <c r="P157" s="29">
        <f t="shared" si="20"/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5.5" x14ac:dyDescent="0.25">
      <c r="A158" s="6"/>
      <c r="B158" s="11">
        <v>79</v>
      </c>
      <c r="C158" s="124" t="s">
        <v>93</v>
      </c>
      <c r="D158" s="30" t="s">
        <v>20</v>
      </c>
      <c r="E158" s="127">
        <v>2627.12</v>
      </c>
      <c r="F158" s="125">
        <v>19</v>
      </c>
      <c r="G158" s="22">
        <f t="shared" si="14"/>
        <v>49915.28</v>
      </c>
      <c r="H158" s="1"/>
      <c r="I158" s="16">
        <f t="shared" si="15"/>
        <v>79</v>
      </c>
      <c r="J158" s="17" t="str">
        <f t="shared" si="16"/>
        <v>рубильник, РПС-4 400А 380В левый</v>
      </c>
      <c r="K158" s="28"/>
      <c r="L158" s="19" t="str">
        <f t="shared" si="17"/>
        <v>шт</v>
      </c>
      <c r="M158" s="24">
        <f t="shared" si="18"/>
        <v>2627.12</v>
      </c>
      <c r="N158" s="27"/>
      <c r="O158" s="19">
        <f t="shared" si="19"/>
        <v>19</v>
      </c>
      <c r="P158" s="29">
        <f t="shared" si="20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5.5" x14ac:dyDescent="0.25">
      <c r="A159" s="6"/>
      <c r="B159" s="11">
        <v>80</v>
      </c>
      <c r="C159" s="124" t="s">
        <v>94</v>
      </c>
      <c r="D159" s="30" t="s">
        <v>20</v>
      </c>
      <c r="E159" s="127">
        <v>3389.83</v>
      </c>
      <c r="F159" s="125">
        <v>2</v>
      </c>
      <c r="G159" s="22">
        <f t="shared" si="14"/>
        <v>6779.66</v>
      </c>
      <c r="H159" s="1"/>
      <c r="I159" s="16">
        <f t="shared" si="15"/>
        <v>80</v>
      </c>
      <c r="J159" s="17" t="str">
        <f t="shared" si="16"/>
        <v>рубильник, РПС-4 400А 380В правый</v>
      </c>
      <c r="K159" s="28"/>
      <c r="L159" s="19" t="str">
        <f t="shared" si="17"/>
        <v>шт</v>
      </c>
      <c r="M159" s="24">
        <f t="shared" si="18"/>
        <v>3389.83</v>
      </c>
      <c r="N159" s="27"/>
      <c r="O159" s="19">
        <f t="shared" si="19"/>
        <v>2</v>
      </c>
      <c r="P159" s="29">
        <f t="shared" si="20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5.5" x14ac:dyDescent="0.25">
      <c r="A160" s="6"/>
      <c r="B160" s="11">
        <v>81</v>
      </c>
      <c r="C160" s="124" t="s">
        <v>164</v>
      </c>
      <c r="D160" s="30" t="s">
        <v>20</v>
      </c>
      <c r="E160" s="127">
        <v>2881.36</v>
      </c>
      <c r="F160" s="125">
        <v>1</v>
      </c>
      <c r="G160" s="22">
        <f t="shared" si="14"/>
        <v>2881.36</v>
      </c>
      <c r="H160" s="1"/>
      <c r="I160" s="16">
        <f t="shared" si="15"/>
        <v>81</v>
      </c>
      <c r="J160" s="17" t="str">
        <f t="shared" si="16"/>
        <v>Рубильник, РПБ-4-400А с правым приводом</v>
      </c>
      <c r="K160" s="28"/>
      <c r="L160" s="19" t="str">
        <f t="shared" si="17"/>
        <v>шт</v>
      </c>
      <c r="M160" s="24">
        <f t="shared" si="18"/>
        <v>2881.36</v>
      </c>
      <c r="N160" s="27"/>
      <c r="O160" s="19">
        <f t="shared" si="19"/>
        <v>1</v>
      </c>
      <c r="P160" s="29">
        <f t="shared" si="20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x14ac:dyDescent="0.25">
      <c r="A161" s="6"/>
      <c r="B161" s="11">
        <v>82</v>
      </c>
      <c r="C161" s="124" t="s">
        <v>165</v>
      </c>
      <c r="D161" s="30" t="s">
        <v>20</v>
      </c>
      <c r="E161" s="127">
        <v>1949.15</v>
      </c>
      <c r="F161" s="125">
        <v>5</v>
      </c>
      <c r="G161" s="22">
        <f t="shared" si="14"/>
        <v>9745.75</v>
      </c>
      <c r="H161" s="1"/>
      <c r="I161" s="16">
        <f t="shared" si="15"/>
        <v>82</v>
      </c>
      <c r="J161" s="17" t="str">
        <f t="shared" si="16"/>
        <v>Рубильник, ЯБПВУ 250 А</v>
      </c>
      <c r="K161" s="28"/>
      <c r="L161" s="19" t="str">
        <f t="shared" si="17"/>
        <v>шт</v>
      </c>
      <c r="M161" s="24">
        <f t="shared" si="18"/>
        <v>1949.15</v>
      </c>
      <c r="N161" s="27"/>
      <c r="O161" s="19">
        <f t="shared" si="19"/>
        <v>5</v>
      </c>
      <c r="P161" s="29">
        <f t="shared" si="20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5.5" x14ac:dyDescent="0.25">
      <c r="A162" s="6"/>
      <c r="B162" s="11">
        <v>83</v>
      </c>
      <c r="C162" s="124" t="s">
        <v>166</v>
      </c>
      <c r="D162" s="30" t="s">
        <v>20</v>
      </c>
      <c r="E162" s="127">
        <v>21186.44</v>
      </c>
      <c r="F162" s="125">
        <v>1</v>
      </c>
      <c r="G162" s="22">
        <f t="shared" si="14"/>
        <v>21186.44</v>
      </c>
      <c r="H162" s="1"/>
      <c r="I162" s="16">
        <f t="shared" si="15"/>
        <v>83</v>
      </c>
      <c r="J162" s="17" t="str">
        <f t="shared" si="16"/>
        <v>Рубильник, РПС-10П-1000А-ПВ 1000А-УХЛ3</v>
      </c>
      <c r="K162" s="28"/>
      <c r="L162" s="19" t="str">
        <f t="shared" si="17"/>
        <v>шт</v>
      </c>
      <c r="M162" s="24">
        <f t="shared" si="18"/>
        <v>21186.44</v>
      </c>
      <c r="N162" s="27"/>
      <c r="O162" s="19">
        <f t="shared" si="19"/>
        <v>1</v>
      </c>
      <c r="P162" s="29">
        <f t="shared" si="20"/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5.5" x14ac:dyDescent="0.25">
      <c r="A163" s="6"/>
      <c r="B163" s="11">
        <v>84</v>
      </c>
      <c r="C163" s="124" t="s">
        <v>167</v>
      </c>
      <c r="D163" s="30" t="s">
        <v>20</v>
      </c>
      <c r="E163" s="127">
        <v>2372.88</v>
      </c>
      <c r="F163" s="125">
        <v>2</v>
      </c>
      <c r="G163" s="22">
        <f t="shared" si="14"/>
        <v>4745.76</v>
      </c>
      <c r="H163" s="1"/>
      <c r="I163" s="16">
        <f t="shared" si="15"/>
        <v>84</v>
      </c>
      <c r="J163" s="17" t="str">
        <f t="shared" si="16"/>
        <v>Рубильник, РПС-1 100А  левый</v>
      </c>
      <c r="K163" s="28"/>
      <c r="L163" s="19" t="str">
        <f t="shared" si="17"/>
        <v>шт</v>
      </c>
      <c r="M163" s="24">
        <f t="shared" si="18"/>
        <v>2372.88</v>
      </c>
      <c r="N163" s="27"/>
      <c r="O163" s="19">
        <f t="shared" si="19"/>
        <v>2</v>
      </c>
      <c r="P163" s="29">
        <f t="shared" si="20"/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5.5" x14ac:dyDescent="0.25">
      <c r="A164" s="6"/>
      <c r="B164" s="11">
        <v>85</v>
      </c>
      <c r="C164" s="124" t="s">
        <v>99</v>
      </c>
      <c r="D164" s="30" t="s">
        <v>20</v>
      </c>
      <c r="E164" s="127">
        <v>3559.32</v>
      </c>
      <c r="F164" s="125">
        <v>11</v>
      </c>
      <c r="G164" s="22">
        <f t="shared" si="14"/>
        <v>39152.520000000004</v>
      </c>
      <c r="H164" s="1"/>
      <c r="I164" s="16">
        <f t="shared" si="15"/>
        <v>85</v>
      </c>
      <c r="J164" s="17" t="str">
        <f t="shared" si="16"/>
        <v>Рубильник, РПС-2 250А правый</v>
      </c>
      <c r="K164" s="28"/>
      <c r="L164" s="19" t="str">
        <f t="shared" si="17"/>
        <v>шт</v>
      </c>
      <c r="M164" s="24">
        <f t="shared" si="18"/>
        <v>3559.32</v>
      </c>
      <c r="N164" s="27"/>
      <c r="O164" s="19">
        <f t="shared" si="19"/>
        <v>11</v>
      </c>
      <c r="P164" s="29">
        <f t="shared" si="20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x14ac:dyDescent="0.25">
      <c r="A165" s="6"/>
      <c r="B165" s="11">
        <v>86</v>
      </c>
      <c r="C165" s="124" t="s">
        <v>168</v>
      </c>
      <c r="D165" s="30" t="s">
        <v>20</v>
      </c>
      <c r="E165" s="127">
        <v>2203.39</v>
      </c>
      <c r="F165" s="125">
        <v>1</v>
      </c>
      <c r="G165" s="22">
        <f t="shared" si="14"/>
        <v>2203.39</v>
      </c>
      <c r="H165" s="1"/>
      <c r="I165" s="16">
        <f t="shared" si="15"/>
        <v>86</v>
      </c>
      <c r="J165" s="17" t="str">
        <f t="shared" si="16"/>
        <v>Рубильник, РБ-32 250А</v>
      </c>
      <c r="K165" s="28"/>
      <c r="L165" s="19" t="str">
        <f t="shared" si="17"/>
        <v>шт</v>
      </c>
      <c r="M165" s="24">
        <f t="shared" si="18"/>
        <v>2203.39</v>
      </c>
      <c r="N165" s="27"/>
      <c r="O165" s="19">
        <f t="shared" si="19"/>
        <v>1</v>
      </c>
      <c r="P165" s="29">
        <f t="shared" si="20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x14ac:dyDescent="0.25">
      <c r="A166" s="6"/>
      <c r="B166" s="11">
        <v>87</v>
      </c>
      <c r="C166" s="124" t="s">
        <v>169</v>
      </c>
      <c r="D166" s="30" t="s">
        <v>20</v>
      </c>
      <c r="E166" s="127">
        <v>2203.39</v>
      </c>
      <c r="F166" s="125">
        <v>16</v>
      </c>
      <c r="G166" s="22">
        <f t="shared" si="14"/>
        <v>35254.239999999998</v>
      </c>
      <c r="H166" s="1"/>
      <c r="I166" s="16">
        <f t="shared" si="15"/>
        <v>87</v>
      </c>
      <c r="J166" s="17" t="str">
        <f t="shared" si="16"/>
        <v>Рубильник, РБ-34 400А</v>
      </c>
      <c r="K166" s="28"/>
      <c r="L166" s="19" t="str">
        <f t="shared" si="17"/>
        <v>шт</v>
      </c>
      <c r="M166" s="24">
        <f t="shared" si="18"/>
        <v>2203.39</v>
      </c>
      <c r="N166" s="27"/>
      <c r="O166" s="19">
        <f t="shared" si="19"/>
        <v>16</v>
      </c>
      <c r="P166" s="29">
        <f t="shared" si="20"/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x14ac:dyDescent="0.25">
      <c r="A167" s="6"/>
      <c r="B167" s="11">
        <v>88</v>
      </c>
      <c r="C167" s="124" t="s">
        <v>170</v>
      </c>
      <c r="D167" s="30" t="s">
        <v>20</v>
      </c>
      <c r="E167" s="127">
        <v>5421.03</v>
      </c>
      <c r="F167" s="125">
        <v>2</v>
      </c>
      <c r="G167" s="22">
        <f t="shared" si="14"/>
        <v>10842.06</v>
      </c>
      <c r="H167" s="1"/>
      <c r="I167" s="16">
        <f t="shared" si="15"/>
        <v>88</v>
      </c>
      <c r="J167" s="17" t="str">
        <f t="shared" si="16"/>
        <v>Рубильник, РЦ-2 250А</v>
      </c>
      <c r="K167" s="28"/>
      <c r="L167" s="19" t="str">
        <f t="shared" si="17"/>
        <v>шт</v>
      </c>
      <c r="M167" s="24">
        <f t="shared" si="18"/>
        <v>5421.03</v>
      </c>
      <c r="N167" s="27"/>
      <c r="O167" s="19">
        <f t="shared" si="19"/>
        <v>2</v>
      </c>
      <c r="P167" s="29">
        <f t="shared" si="20"/>
        <v>0</v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5.5" x14ac:dyDescent="0.25">
      <c r="A168" s="6"/>
      <c r="B168" s="11">
        <v>89</v>
      </c>
      <c r="C168" s="124" t="s">
        <v>171</v>
      </c>
      <c r="D168" s="30" t="s">
        <v>20</v>
      </c>
      <c r="E168" s="127">
        <v>267.8</v>
      </c>
      <c r="F168" s="125">
        <v>3</v>
      </c>
      <c r="G168" s="22">
        <f t="shared" si="14"/>
        <v>803.40000000000009</v>
      </c>
      <c r="H168" s="1"/>
      <c r="I168" s="16">
        <f t="shared" si="15"/>
        <v>89</v>
      </c>
      <c r="J168" s="17" t="str">
        <f t="shared" si="16"/>
        <v>Рубильник перекидной, РКН-30 TDM 30 A (l-0-ll)</v>
      </c>
      <c r="K168" s="28"/>
      <c r="L168" s="19" t="str">
        <f t="shared" si="17"/>
        <v>шт</v>
      </c>
      <c r="M168" s="24">
        <f t="shared" si="18"/>
        <v>267.8</v>
      </c>
      <c r="N168" s="27"/>
      <c r="O168" s="19">
        <f t="shared" si="19"/>
        <v>3</v>
      </c>
      <c r="P168" s="29">
        <f t="shared" si="20"/>
        <v>0</v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x14ac:dyDescent="0.25">
      <c r="A169" s="6"/>
      <c r="B169" s="78" t="s">
        <v>22</v>
      </c>
      <c r="C169" s="87"/>
      <c r="D169" s="87"/>
      <c r="E169" s="87"/>
      <c r="F169" s="88"/>
      <c r="G169" s="31">
        <f>SUM(G80:G168)</f>
        <v>3088125.4699999988</v>
      </c>
      <c r="H169" s="52"/>
      <c r="I169" s="81" t="s">
        <v>22</v>
      </c>
      <c r="J169" s="82"/>
      <c r="K169" s="82"/>
      <c r="L169" s="82"/>
      <c r="M169" s="82"/>
      <c r="N169" s="82"/>
      <c r="O169" s="83"/>
      <c r="P169" s="32">
        <f>SUM(P80:P132)</f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x14ac:dyDescent="0.25">
      <c r="A170" s="6"/>
      <c r="B170" s="84" t="s">
        <v>23</v>
      </c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6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x14ac:dyDescent="0.25">
      <c r="A171" s="6"/>
      <c r="B171" s="89" t="s">
        <v>24</v>
      </c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39" thickBot="1" x14ac:dyDescent="0.3">
      <c r="A172" s="6"/>
      <c r="B172" s="33">
        <v>1</v>
      </c>
      <c r="C172" s="124" t="s">
        <v>172</v>
      </c>
      <c r="D172" s="49" t="s">
        <v>20</v>
      </c>
      <c r="E172" s="127">
        <v>3000</v>
      </c>
      <c r="F172" s="125">
        <v>1</v>
      </c>
      <c r="G172" s="36">
        <f t="shared" si="8"/>
        <v>3000</v>
      </c>
      <c r="H172" s="1"/>
      <c r="I172" s="37">
        <f t="shared" ref="I172:I264" si="21">B172</f>
        <v>1</v>
      </c>
      <c r="J172" s="53" t="str">
        <f t="shared" si="2"/>
        <v>Автомат защиты двигателя, МЕ07 (1,6-2,5А) 100кА SchE GV2ME07</v>
      </c>
      <c r="K172" s="39"/>
      <c r="L172" s="40" t="str">
        <f t="shared" si="3"/>
        <v>шт</v>
      </c>
      <c r="M172" s="41">
        <f t="shared" si="4"/>
        <v>3000</v>
      </c>
      <c r="N172" s="35"/>
      <c r="O172" s="40">
        <f t="shared" si="5"/>
        <v>1</v>
      </c>
      <c r="P172" s="54">
        <f t="shared" si="6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39" thickBot="1" x14ac:dyDescent="0.3">
      <c r="A173" s="6"/>
      <c r="B173" s="11">
        <v>2</v>
      </c>
      <c r="C173" s="124" t="s">
        <v>101</v>
      </c>
      <c r="D173" s="30" t="s">
        <v>20</v>
      </c>
      <c r="E173" s="125">
        <v>3644.07</v>
      </c>
      <c r="F173" s="125">
        <v>11</v>
      </c>
      <c r="G173" s="22">
        <f t="shared" si="8"/>
        <v>40084.770000000004</v>
      </c>
      <c r="H173" s="1"/>
      <c r="I173" s="16">
        <f t="shared" si="21"/>
        <v>2</v>
      </c>
      <c r="J173" s="18" t="str">
        <f t="shared" si="2"/>
        <v>Автоматический выключатель, ВА 99 250 250А 3Р 35кА</v>
      </c>
      <c r="K173" s="28"/>
      <c r="L173" s="19" t="str">
        <f t="shared" si="3"/>
        <v>шт</v>
      </c>
      <c r="M173" s="24">
        <f t="shared" si="4"/>
        <v>3644.07</v>
      </c>
      <c r="N173" s="27"/>
      <c r="O173" s="19">
        <f t="shared" si="5"/>
        <v>11</v>
      </c>
      <c r="P173" s="21">
        <f t="shared" si="6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39" thickBot="1" x14ac:dyDescent="0.3">
      <c r="A174" s="6"/>
      <c r="B174" s="11">
        <v>3</v>
      </c>
      <c r="C174" s="124" t="s">
        <v>33</v>
      </c>
      <c r="D174" s="30" t="s">
        <v>20</v>
      </c>
      <c r="E174" s="127">
        <v>11500</v>
      </c>
      <c r="F174" s="125">
        <v>1</v>
      </c>
      <c r="G174" s="22">
        <f t="shared" si="8"/>
        <v>11500</v>
      </c>
      <c r="H174" s="1"/>
      <c r="I174" s="16">
        <f t="shared" si="21"/>
        <v>3</v>
      </c>
      <c r="J174" s="18" t="str">
        <f t="shared" si="2"/>
        <v>Выключатель автоматический, ВА 88-40  3Р 630 А 35кА</v>
      </c>
      <c r="K174" s="28"/>
      <c r="L174" s="19" t="str">
        <f t="shared" si="3"/>
        <v>шт</v>
      </c>
      <c r="M174" s="24">
        <f t="shared" si="4"/>
        <v>11500</v>
      </c>
      <c r="N174" s="27"/>
      <c r="O174" s="19">
        <f t="shared" si="5"/>
        <v>1</v>
      </c>
      <c r="P174" s="21">
        <f t="shared" si="6"/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39" thickBot="1" x14ac:dyDescent="0.3">
      <c r="A175" s="6"/>
      <c r="B175" s="11">
        <v>4</v>
      </c>
      <c r="C175" s="124" t="s">
        <v>40</v>
      </c>
      <c r="D175" s="30" t="s">
        <v>20</v>
      </c>
      <c r="E175" s="125">
        <v>1301.3</v>
      </c>
      <c r="F175" s="125">
        <v>1</v>
      </c>
      <c r="G175" s="22">
        <f t="shared" si="8"/>
        <v>1301.3</v>
      </c>
      <c r="H175" s="1"/>
      <c r="I175" s="16">
        <f t="shared" si="21"/>
        <v>4</v>
      </c>
      <c r="J175" s="18" t="str">
        <f t="shared" si="2"/>
        <v>Выключатель автоматический , АП50Б3МТ Iр=3,5Iн 500В 50А</v>
      </c>
      <c r="K175" s="28"/>
      <c r="L175" s="19" t="str">
        <f t="shared" si="3"/>
        <v>шт</v>
      </c>
      <c r="M175" s="24">
        <f t="shared" si="4"/>
        <v>1301.3</v>
      </c>
      <c r="N175" s="27"/>
      <c r="O175" s="19">
        <f t="shared" si="5"/>
        <v>1</v>
      </c>
      <c r="P175" s="21">
        <f t="shared" si="6"/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39" thickBot="1" x14ac:dyDescent="0.3">
      <c r="A176" s="6"/>
      <c r="B176" s="11">
        <v>5</v>
      </c>
      <c r="C176" s="124" t="s">
        <v>111</v>
      </c>
      <c r="D176" s="30" t="s">
        <v>20</v>
      </c>
      <c r="E176" s="125">
        <v>7711.86</v>
      </c>
      <c r="F176" s="125">
        <v>2</v>
      </c>
      <c r="G176" s="22">
        <f t="shared" si="8"/>
        <v>15423.72</v>
      </c>
      <c r="H176" s="1"/>
      <c r="I176" s="16">
        <f t="shared" si="21"/>
        <v>5</v>
      </c>
      <c r="J176" s="18" t="str">
        <f t="shared" si="2"/>
        <v>Выключатель автоматический, ВА 99М 400 400А, 3Р, 35кА</v>
      </c>
      <c r="K176" s="28"/>
      <c r="L176" s="19" t="str">
        <f t="shared" si="3"/>
        <v>шт</v>
      </c>
      <c r="M176" s="24">
        <f t="shared" si="4"/>
        <v>7711.86</v>
      </c>
      <c r="N176" s="27"/>
      <c r="O176" s="19">
        <f t="shared" si="5"/>
        <v>2</v>
      </c>
      <c r="P176" s="21">
        <f t="shared" si="6"/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39" thickBot="1" x14ac:dyDescent="0.3">
      <c r="A177" s="6"/>
      <c r="B177" s="11">
        <v>6</v>
      </c>
      <c r="C177" s="124" t="s">
        <v>173</v>
      </c>
      <c r="D177" s="30" t="s">
        <v>20</v>
      </c>
      <c r="E177" s="125">
        <v>10466.1</v>
      </c>
      <c r="F177" s="125">
        <v>2</v>
      </c>
      <c r="G177" s="22">
        <f t="shared" si="8"/>
        <v>20932.2</v>
      </c>
      <c r="H177" s="1"/>
      <c r="I177" s="16">
        <f t="shared" si="21"/>
        <v>6</v>
      </c>
      <c r="J177" s="18" t="str">
        <f t="shared" si="2"/>
        <v>Выключатель автоматический, ВА 99 630А, 3ф, 35кА</v>
      </c>
      <c r="K177" s="28"/>
      <c r="L177" s="19" t="str">
        <f t="shared" si="3"/>
        <v>шт</v>
      </c>
      <c r="M177" s="24">
        <f t="shared" si="4"/>
        <v>10466.1</v>
      </c>
      <c r="N177" s="27"/>
      <c r="O177" s="19">
        <f t="shared" si="5"/>
        <v>2</v>
      </c>
      <c r="P177" s="21">
        <f t="shared" si="6"/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39" thickBot="1" x14ac:dyDescent="0.3">
      <c r="A178" s="6"/>
      <c r="B178" s="11">
        <v>7</v>
      </c>
      <c r="C178" s="124" t="s">
        <v>174</v>
      </c>
      <c r="D178" s="30" t="s">
        <v>20</v>
      </c>
      <c r="E178" s="125">
        <v>5338.98</v>
      </c>
      <c r="F178" s="125">
        <v>4</v>
      </c>
      <c r="G178" s="22">
        <f t="shared" si="8"/>
        <v>21355.919999999998</v>
      </c>
      <c r="H178" s="1"/>
      <c r="I178" s="16">
        <f t="shared" si="21"/>
        <v>7</v>
      </c>
      <c r="J178" s="18" t="str">
        <f t="shared" si="2"/>
        <v>Выключатель автоматический, А 3716 160А</v>
      </c>
      <c r="K178" s="28"/>
      <c r="L178" s="19" t="str">
        <f t="shared" si="3"/>
        <v>шт</v>
      </c>
      <c r="M178" s="24">
        <f t="shared" si="4"/>
        <v>5338.98</v>
      </c>
      <c r="N178" s="27"/>
      <c r="O178" s="19">
        <f t="shared" si="5"/>
        <v>4</v>
      </c>
      <c r="P178" s="21">
        <f t="shared" si="6"/>
        <v>0</v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39" thickBot="1" x14ac:dyDescent="0.3">
      <c r="A179" s="6"/>
      <c r="B179" s="11">
        <v>8</v>
      </c>
      <c r="C179" s="124" t="s">
        <v>113</v>
      </c>
      <c r="D179" s="30" t="s">
        <v>20</v>
      </c>
      <c r="E179" s="125">
        <v>114.41</v>
      </c>
      <c r="F179" s="125">
        <v>12</v>
      </c>
      <c r="G179" s="22">
        <f t="shared" si="8"/>
        <v>1372.92</v>
      </c>
      <c r="H179" s="1"/>
      <c r="I179" s="16">
        <f t="shared" si="21"/>
        <v>8</v>
      </c>
      <c r="J179" s="18" t="str">
        <f t="shared" si="2"/>
        <v>Выключатель автоматический, ВА 47-29 3Р 10А 4,5кА хар-ка D</v>
      </c>
      <c r="K179" s="28"/>
      <c r="L179" s="19" t="str">
        <f t="shared" si="3"/>
        <v>шт</v>
      </c>
      <c r="M179" s="24">
        <f t="shared" si="4"/>
        <v>114.41</v>
      </c>
      <c r="N179" s="27"/>
      <c r="O179" s="19">
        <f t="shared" si="5"/>
        <v>12</v>
      </c>
      <c r="P179" s="21">
        <f t="shared" si="6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39" thickBot="1" x14ac:dyDescent="0.3">
      <c r="A180" s="6"/>
      <c r="B180" s="11">
        <v>9</v>
      </c>
      <c r="C180" s="124" t="s">
        <v>46</v>
      </c>
      <c r="D180" s="30" t="s">
        <v>20</v>
      </c>
      <c r="E180" s="125">
        <v>5593.22</v>
      </c>
      <c r="F180" s="125">
        <v>1</v>
      </c>
      <c r="G180" s="22">
        <f t="shared" si="8"/>
        <v>5593.22</v>
      </c>
      <c r="H180" s="1"/>
      <c r="I180" s="16">
        <f t="shared" si="21"/>
        <v>9</v>
      </c>
      <c r="J180" s="18" t="str">
        <f t="shared" si="2"/>
        <v>Выключатель автоматический, ВА 51-35-340010 400А</v>
      </c>
      <c r="K180" s="28"/>
      <c r="L180" s="19" t="str">
        <f t="shared" si="3"/>
        <v>шт</v>
      </c>
      <c r="M180" s="24">
        <f t="shared" si="4"/>
        <v>5593.22</v>
      </c>
      <c r="N180" s="27"/>
      <c r="O180" s="19">
        <f t="shared" si="5"/>
        <v>1</v>
      </c>
      <c r="P180" s="21">
        <f t="shared" si="6"/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39" thickBot="1" x14ac:dyDescent="0.3">
      <c r="A181" s="6"/>
      <c r="B181" s="11">
        <v>10</v>
      </c>
      <c r="C181" s="124" t="s">
        <v>175</v>
      </c>
      <c r="D181" s="30" t="s">
        <v>20</v>
      </c>
      <c r="E181" s="125">
        <v>720.34</v>
      </c>
      <c r="F181" s="125">
        <v>20</v>
      </c>
      <c r="G181" s="22">
        <f t="shared" si="8"/>
        <v>14406.800000000001</v>
      </c>
      <c r="H181" s="1"/>
      <c r="I181" s="16">
        <f t="shared" si="21"/>
        <v>10</v>
      </c>
      <c r="J181" s="18" t="str">
        <f t="shared" si="2"/>
        <v>Выключатель автоматический, АП50Б2МТ Iр=10Iн  25А</v>
      </c>
      <c r="K181" s="28"/>
      <c r="L181" s="19" t="str">
        <f t="shared" si="3"/>
        <v>шт</v>
      </c>
      <c r="M181" s="24">
        <f t="shared" si="4"/>
        <v>720.34</v>
      </c>
      <c r="N181" s="27"/>
      <c r="O181" s="19">
        <f t="shared" si="5"/>
        <v>20</v>
      </c>
      <c r="P181" s="21">
        <f t="shared" si="6"/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39" thickBot="1" x14ac:dyDescent="0.3">
      <c r="A182" s="6"/>
      <c r="B182" s="11">
        <v>11</v>
      </c>
      <c r="C182" s="124" t="s">
        <v>119</v>
      </c>
      <c r="D182" s="30" t="s">
        <v>20</v>
      </c>
      <c r="E182" s="125">
        <v>3305.09</v>
      </c>
      <c r="F182" s="125">
        <v>2</v>
      </c>
      <c r="G182" s="22">
        <f t="shared" si="8"/>
        <v>6610.18</v>
      </c>
      <c r="H182" s="1"/>
      <c r="I182" s="16">
        <f t="shared" si="21"/>
        <v>11</v>
      </c>
      <c r="J182" s="18" t="str">
        <f t="shared" si="2"/>
        <v>Выключатель автоматический, ВА 99М 250 250А, 3Р, 25кА</v>
      </c>
      <c r="K182" s="28"/>
      <c r="L182" s="19" t="str">
        <f t="shared" si="3"/>
        <v>шт</v>
      </c>
      <c r="M182" s="24">
        <f t="shared" si="4"/>
        <v>3305.09</v>
      </c>
      <c r="N182" s="27"/>
      <c r="O182" s="19">
        <f t="shared" si="5"/>
        <v>2</v>
      </c>
      <c r="P182" s="21">
        <f t="shared" si="6"/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39" thickBot="1" x14ac:dyDescent="0.3">
      <c r="A183" s="6"/>
      <c r="B183" s="11">
        <v>12</v>
      </c>
      <c r="C183" s="124" t="s">
        <v>176</v>
      </c>
      <c r="D183" s="30" t="s">
        <v>20</v>
      </c>
      <c r="E183" s="125">
        <v>17796.61</v>
      </c>
      <c r="F183" s="125">
        <v>3</v>
      </c>
      <c r="G183" s="22">
        <f t="shared" si="8"/>
        <v>53389.83</v>
      </c>
      <c r="H183" s="1"/>
      <c r="I183" s="16">
        <f t="shared" si="21"/>
        <v>12</v>
      </c>
      <c r="J183" s="18" t="str">
        <f t="shared" si="2"/>
        <v>Выключатель автоматический, ВА-СЭЩ TS250N ATU250A</v>
      </c>
      <c r="K183" s="28"/>
      <c r="L183" s="19" t="str">
        <f t="shared" si="3"/>
        <v>шт</v>
      </c>
      <c r="M183" s="24">
        <f t="shared" si="4"/>
        <v>17796.61</v>
      </c>
      <c r="N183" s="27"/>
      <c r="O183" s="19">
        <f t="shared" si="5"/>
        <v>3</v>
      </c>
      <c r="P183" s="21">
        <f t="shared" si="6"/>
        <v>0</v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39" thickBot="1" x14ac:dyDescent="0.3">
      <c r="A184" s="6"/>
      <c r="B184" s="11">
        <v>13</v>
      </c>
      <c r="C184" s="124" t="s">
        <v>56</v>
      </c>
      <c r="D184" s="30" t="s">
        <v>20</v>
      </c>
      <c r="E184" s="125">
        <v>2372.88</v>
      </c>
      <c r="F184" s="125">
        <v>4</v>
      </c>
      <c r="G184" s="22">
        <f t="shared" si="8"/>
        <v>9491.52</v>
      </c>
      <c r="H184" s="1"/>
      <c r="I184" s="16">
        <f t="shared" si="21"/>
        <v>13</v>
      </c>
      <c r="J184" s="18" t="str">
        <f t="shared" si="2"/>
        <v>Выключатель автоматический, ВА 51-35-340010 250А</v>
      </c>
      <c r="K184" s="28"/>
      <c r="L184" s="19" t="str">
        <f t="shared" si="3"/>
        <v>шт</v>
      </c>
      <c r="M184" s="24">
        <f t="shared" si="4"/>
        <v>2372.88</v>
      </c>
      <c r="N184" s="27"/>
      <c r="O184" s="19">
        <f t="shared" si="5"/>
        <v>4</v>
      </c>
      <c r="P184" s="21">
        <f t="shared" si="6"/>
        <v>0</v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6.25" thickBot="1" x14ac:dyDescent="0.3">
      <c r="A185" s="6"/>
      <c r="B185" s="11">
        <v>14</v>
      </c>
      <c r="C185" s="124" t="s">
        <v>177</v>
      </c>
      <c r="D185" s="30" t="s">
        <v>20</v>
      </c>
      <c r="E185" s="125">
        <v>289.99</v>
      </c>
      <c r="F185" s="125">
        <v>15</v>
      </c>
      <c r="G185" s="22">
        <f t="shared" si="8"/>
        <v>4349.8500000000004</v>
      </c>
      <c r="H185" s="1"/>
      <c r="I185" s="16">
        <f t="shared" si="21"/>
        <v>14</v>
      </c>
      <c r="J185" s="18" t="str">
        <f t="shared" si="2"/>
        <v>Выключатель автоматический, А-63 6,3А</v>
      </c>
      <c r="K185" s="28"/>
      <c r="L185" s="19" t="str">
        <f t="shared" si="3"/>
        <v>шт</v>
      </c>
      <c r="M185" s="24">
        <f t="shared" si="4"/>
        <v>289.99</v>
      </c>
      <c r="N185" s="27"/>
      <c r="O185" s="19">
        <f t="shared" si="5"/>
        <v>15</v>
      </c>
      <c r="P185" s="21">
        <f t="shared" si="6"/>
        <v>0</v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39" thickBot="1" x14ac:dyDescent="0.3">
      <c r="A186" s="6"/>
      <c r="B186" s="11">
        <v>15</v>
      </c>
      <c r="C186" s="124" t="s">
        <v>178</v>
      </c>
      <c r="D186" s="30" t="s">
        <v>20</v>
      </c>
      <c r="E186" s="125">
        <v>466.1</v>
      </c>
      <c r="F186" s="125">
        <v>1</v>
      </c>
      <c r="G186" s="22">
        <f t="shared" si="8"/>
        <v>466.1</v>
      </c>
      <c r="H186" s="1"/>
      <c r="I186" s="16">
        <f t="shared" si="21"/>
        <v>15</v>
      </c>
      <c r="J186" s="18" t="str">
        <f t="shared" si="2"/>
        <v>Выключатель автоматический, ВА 47-29 3Р 25А 4,5кА х-ка С</v>
      </c>
      <c r="K186" s="28"/>
      <c r="L186" s="19" t="str">
        <f t="shared" si="3"/>
        <v>шт</v>
      </c>
      <c r="M186" s="24">
        <f t="shared" si="4"/>
        <v>466.1</v>
      </c>
      <c r="N186" s="27"/>
      <c r="O186" s="19">
        <f t="shared" si="5"/>
        <v>1</v>
      </c>
      <c r="P186" s="21">
        <f t="shared" si="6"/>
        <v>0</v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51.75" thickBot="1" x14ac:dyDescent="0.3">
      <c r="A187" s="6"/>
      <c r="B187" s="11">
        <v>16</v>
      </c>
      <c r="C187" s="124" t="s">
        <v>179</v>
      </c>
      <c r="D187" s="30" t="s">
        <v>20</v>
      </c>
      <c r="E187" s="125">
        <v>13834.89</v>
      </c>
      <c r="F187" s="125">
        <v>2</v>
      </c>
      <c r="G187" s="22">
        <f t="shared" si="8"/>
        <v>27669.78</v>
      </c>
      <c r="H187" s="1"/>
      <c r="I187" s="16">
        <f t="shared" si="21"/>
        <v>16</v>
      </c>
      <c r="J187" s="18" t="str">
        <f t="shared" si="2"/>
        <v>Выключатель автоматический, ВА 57-39 630А с электромагнитным приводом</v>
      </c>
      <c r="K187" s="28"/>
      <c r="L187" s="19" t="str">
        <f t="shared" si="3"/>
        <v>шт</v>
      </c>
      <c r="M187" s="24">
        <f t="shared" si="4"/>
        <v>13834.89</v>
      </c>
      <c r="N187" s="27"/>
      <c r="O187" s="19">
        <f t="shared" si="5"/>
        <v>2</v>
      </c>
      <c r="P187" s="21">
        <f t="shared" si="6"/>
        <v>0</v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39" thickBot="1" x14ac:dyDescent="0.3">
      <c r="A188" s="6"/>
      <c r="B188" s="11">
        <v>17</v>
      </c>
      <c r="C188" s="124" t="s">
        <v>180</v>
      </c>
      <c r="D188" s="30" t="s">
        <v>20</v>
      </c>
      <c r="E188" s="125">
        <v>161.02000000000001</v>
      </c>
      <c r="F188" s="125">
        <v>1</v>
      </c>
      <c r="G188" s="22">
        <f t="shared" si="8"/>
        <v>161.02000000000001</v>
      </c>
      <c r="H188" s="1"/>
      <c r="I188" s="16">
        <f t="shared" si="21"/>
        <v>17</v>
      </c>
      <c r="J188" s="18" t="str">
        <f t="shared" si="2"/>
        <v>Выключатель автоматический, ВА 47-29 2Р 6А 4,5кА хар-ка В</v>
      </c>
      <c r="K188" s="28"/>
      <c r="L188" s="19" t="str">
        <f t="shared" si="3"/>
        <v>шт</v>
      </c>
      <c r="M188" s="24">
        <f t="shared" si="4"/>
        <v>161.02000000000001</v>
      </c>
      <c r="N188" s="27"/>
      <c r="O188" s="19">
        <f t="shared" si="5"/>
        <v>1</v>
      </c>
      <c r="P188" s="21">
        <f t="shared" si="6"/>
        <v>0</v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51.75" thickBot="1" x14ac:dyDescent="0.3">
      <c r="A189" s="6"/>
      <c r="B189" s="11">
        <v>18</v>
      </c>
      <c r="C189" s="124" t="s">
        <v>63</v>
      </c>
      <c r="D189" s="30" t="s">
        <v>20</v>
      </c>
      <c r="E189" s="125">
        <v>110.17</v>
      </c>
      <c r="F189" s="125">
        <v>4</v>
      </c>
      <c r="G189" s="22">
        <f t="shared" si="8"/>
        <v>440.68</v>
      </c>
      <c r="H189" s="1"/>
      <c r="I189" s="16">
        <f t="shared" si="21"/>
        <v>18</v>
      </c>
      <c r="J189" s="18" t="str">
        <f t="shared" si="2"/>
        <v>выключатель автоматический ВА 4729 1Р 10А х-ка C, ВА 47-29 1Р 10А х-ка С</v>
      </c>
      <c r="K189" s="28"/>
      <c r="L189" s="19" t="str">
        <f t="shared" si="3"/>
        <v>шт</v>
      </c>
      <c r="M189" s="24">
        <f t="shared" si="4"/>
        <v>110.17</v>
      </c>
      <c r="N189" s="27"/>
      <c r="O189" s="19">
        <f t="shared" si="5"/>
        <v>4</v>
      </c>
      <c r="P189" s="21">
        <f t="shared" si="6"/>
        <v>0</v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51.75" thickBot="1" x14ac:dyDescent="0.3">
      <c r="A190" s="6"/>
      <c r="B190" s="11">
        <v>19</v>
      </c>
      <c r="C190" s="124" t="s">
        <v>181</v>
      </c>
      <c r="D190" s="30" t="s">
        <v>20</v>
      </c>
      <c r="E190" s="125">
        <v>161.02000000000001</v>
      </c>
      <c r="F190" s="125">
        <v>2</v>
      </c>
      <c r="G190" s="22">
        <f t="shared" si="8"/>
        <v>322.04000000000002</v>
      </c>
      <c r="H190" s="1"/>
      <c r="I190" s="16">
        <f t="shared" si="21"/>
        <v>19</v>
      </c>
      <c r="J190" s="18" t="str">
        <f t="shared" si="2"/>
        <v>выключатель автоматический ВА 4729 2Р 10А х-ка С, ВА 47-29 2Р 10А х-ка С</v>
      </c>
      <c r="K190" s="28"/>
      <c r="L190" s="19" t="str">
        <f t="shared" si="3"/>
        <v>шт</v>
      </c>
      <c r="M190" s="24">
        <f t="shared" si="4"/>
        <v>161.02000000000001</v>
      </c>
      <c r="N190" s="27"/>
      <c r="O190" s="19">
        <f t="shared" si="5"/>
        <v>2</v>
      </c>
      <c r="P190" s="21">
        <f t="shared" si="6"/>
        <v>0</v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51.75" thickBot="1" x14ac:dyDescent="0.3">
      <c r="A191" s="6"/>
      <c r="B191" s="11">
        <v>20</v>
      </c>
      <c r="C191" s="124" t="s">
        <v>182</v>
      </c>
      <c r="D191" s="30" t="s">
        <v>20</v>
      </c>
      <c r="E191" s="125">
        <v>177.97</v>
      </c>
      <c r="F191" s="125">
        <v>2</v>
      </c>
      <c r="G191" s="22">
        <f t="shared" si="8"/>
        <v>355.94</v>
      </c>
      <c r="H191" s="1"/>
      <c r="I191" s="16">
        <f t="shared" si="21"/>
        <v>20</v>
      </c>
      <c r="J191" s="18" t="str">
        <f t="shared" si="2"/>
        <v>Выключатель автоматический ВА 4729 2Р 4А х-ка C, ВА 47-29 2Р 4А х-ка C</v>
      </c>
      <c r="K191" s="28"/>
      <c r="L191" s="19" t="str">
        <f t="shared" si="3"/>
        <v>шт</v>
      </c>
      <c r="M191" s="24">
        <f t="shared" si="4"/>
        <v>177.97</v>
      </c>
      <c r="N191" s="27"/>
      <c r="O191" s="19">
        <f t="shared" si="5"/>
        <v>2</v>
      </c>
      <c r="P191" s="21">
        <f t="shared" si="6"/>
        <v>0</v>
      </c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51.75" thickBot="1" x14ac:dyDescent="0.3">
      <c r="A192" s="6"/>
      <c r="B192" s="11">
        <v>21</v>
      </c>
      <c r="C192" s="124" t="s">
        <v>183</v>
      </c>
      <c r="D192" s="30" t="s">
        <v>20</v>
      </c>
      <c r="E192" s="125">
        <v>360.17</v>
      </c>
      <c r="F192" s="125">
        <v>4</v>
      </c>
      <c r="G192" s="22">
        <f t="shared" si="8"/>
        <v>1440.68</v>
      </c>
      <c r="H192" s="1"/>
      <c r="I192" s="16">
        <f t="shared" si="21"/>
        <v>21</v>
      </c>
      <c r="J192" s="18" t="str">
        <f t="shared" si="2"/>
        <v>Выключатель автоматический ВА 4729 3Р 16А х-ка С, ВА 47-29 3Р 16А х-ка С</v>
      </c>
      <c r="K192" s="28"/>
      <c r="L192" s="19" t="str">
        <f t="shared" si="3"/>
        <v>шт</v>
      </c>
      <c r="M192" s="24">
        <f t="shared" si="4"/>
        <v>360.17</v>
      </c>
      <c r="N192" s="27"/>
      <c r="O192" s="19">
        <f t="shared" si="5"/>
        <v>4</v>
      </c>
      <c r="P192" s="21">
        <f t="shared" si="6"/>
        <v>0</v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51.75" thickBot="1" x14ac:dyDescent="0.3">
      <c r="A193" s="6"/>
      <c r="B193" s="11">
        <v>22</v>
      </c>
      <c r="C193" s="124" t="s">
        <v>67</v>
      </c>
      <c r="D193" s="30" t="s">
        <v>20</v>
      </c>
      <c r="E193" s="125">
        <v>692.99</v>
      </c>
      <c r="F193" s="125">
        <v>20</v>
      </c>
      <c r="G193" s="22">
        <f t="shared" si="8"/>
        <v>13859.8</v>
      </c>
      <c r="H193" s="1"/>
      <c r="I193" s="16">
        <f t="shared" si="21"/>
        <v>22</v>
      </c>
      <c r="J193" s="18" t="str">
        <f t="shared" si="2"/>
        <v>Выключатель автоматический двухполюсный, АП50Б2МТ Iр=3,5Iн  4А</v>
      </c>
      <c r="K193" s="28"/>
      <c r="L193" s="19" t="str">
        <f t="shared" si="3"/>
        <v>шт</v>
      </c>
      <c r="M193" s="24">
        <f t="shared" si="4"/>
        <v>692.99</v>
      </c>
      <c r="N193" s="27"/>
      <c r="O193" s="19">
        <f t="shared" si="5"/>
        <v>20</v>
      </c>
      <c r="P193" s="21">
        <f t="shared" si="6"/>
        <v>0</v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51.75" thickBot="1" x14ac:dyDescent="0.3">
      <c r="A194" s="6"/>
      <c r="B194" s="11">
        <v>23</v>
      </c>
      <c r="C194" s="124" t="s">
        <v>184</v>
      </c>
      <c r="D194" s="30" t="s">
        <v>20</v>
      </c>
      <c r="E194" s="125">
        <v>692.99</v>
      </c>
      <c r="F194" s="125">
        <v>4</v>
      </c>
      <c r="G194" s="22">
        <f t="shared" si="8"/>
        <v>2771.96</v>
      </c>
      <c r="H194" s="1"/>
      <c r="I194" s="16">
        <f t="shared" si="21"/>
        <v>23</v>
      </c>
      <c r="J194" s="18" t="str">
        <f t="shared" si="2"/>
        <v>Выключатель автоматический двухполюсный, АП50Б2МТ Iр=3,5Iн  2,5А</v>
      </c>
      <c r="K194" s="28"/>
      <c r="L194" s="19" t="str">
        <f t="shared" si="3"/>
        <v>шт</v>
      </c>
      <c r="M194" s="24">
        <f t="shared" si="4"/>
        <v>692.99</v>
      </c>
      <c r="N194" s="27"/>
      <c r="O194" s="19">
        <f t="shared" si="5"/>
        <v>4</v>
      </c>
      <c r="P194" s="21">
        <f t="shared" si="6"/>
        <v>0</v>
      </c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51.75" thickBot="1" x14ac:dyDescent="0.3">
      <c r="A195" s="6"/>
      <c r="B195" s="11">
        <v>24</v>
      </c>
      <c r="C195" s="124" t="s">
        <v>140</v>
      </c>
      <c r="D195" s="30" t="s">
        <v>20</v>
      </c>
      <c r="E195" s="125">
        <v>550.85</v>
      </c>
      <c r="F195" s="125">
        <v>6</v>
      </c>
      <c r="G195" s="22">
        <f t="shared" si="8"/>
        <v>3305.1000000000004</v>
      </c>
      <c r="H195" s="1"/>
      <c r="I195" s="16">
        <f t="shared" si="21"/>
        <v>24</v>
      </c>
      <c r="J195" s="18" t="str">
        <f t="shared" si="2"/>
        <v>Выключатель автоматический двухполюсный, АП50Б2МТ Iр=3,5Iн  10А</v>
      </c>
      <c r="K195" s="28"/>
      <c r="L195" s="19" t="str">
        <f t="shared" si="3"/>
        <v>шт</v>
      </c>
      <c r="M195" s="24">
        <f t="shared" si="4"/>
        <v>550.85</v>
      </c>
      <c r="N195" s="27"/>
      <c r="O195" s="19">
        <f t="shared" si="5"/>
        <v>6</v>
      </c>
      <c r="P195" s="21">
        <f t="shared" si="6"/>
        <v>0</v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51.75" thickBot="1" x14ac:dyDescent="0.3">
      <c r="A196" s="6"/>
      <c r="B196" s="11">
        <v>25</v>
      </c>
      <c r="C196" s="124" t="s">
        <v>185</v>
      </c>
      <c r="D196" s="30" t="s">
        <v>20</v>
      </c>
      <c r="E196" s="125">
        <v>41246.449999999997</v>
      </c>
      <c r="F196" s="125">
        <v>4</v>
      </c>
      <c r="G196" s="22">
        <f t="shared" si="8"/>
        <v>164985.79999999999</v>
      </c>
      <c r="H196" s="1"/>
      <c r="I196" s="16">
        <f t="shared" si="21"/>
        <v>25</v>
      </c>
      <c r="J196" s="18" t="str">
        <f t="shared" si="2"/>
        <v>Выключатель автоматический стационарный с ручным приводом, ВА 53-43 1600А</v>
      </c>
      <c r="K196" s="28"/>
      <c r="L196" s="19" t="str">
        <f t="shared" si="3"/>
        <v>шт</v>
      </c>
      <c r="M196" s="24">
        <f t="shared" si="4"/>
        <v>41246.449999999997</v>
      </c>
      <c r="N196" s="27"/>
      <c r="O196" s="19">
        <f t="shared" si="5"/>
        <v>4</v>
      </c>
      <c r="P196" s="21">
        <f t="shared" si="6"/>
        <v>0</v>
      </c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51.75" thickBot="1" x14ac:dyDescent="0.3">
      <c r="A197" s="6"/>
      <c r="B197" s="11">
        <v>26</v>
      </c>
      <c r="C197" s="124" t="s">
        <v>186</v>
      </c>
      <c r="D197" s="30" t="s">
        <v>20</v>
      </c>
      <c r="E197" s="125">
        <v>1719.72</v>
      </c>
      <c r="F197" s="125">
        <v>4</v>
      </c>
      <c r="G197" s="22">
        <f t="shared" si="8"/>
        <v>6878.88</v>
      </c>
      <c r="H197" s="1"/>
      <c r="I197" s="16">
        <f t="shared" si="21"/>
        <v>26</v>
      </c>
      <c r="J197" s="18" t="str">
        <f t="shared" si="2"/>
        <v>Выключатель автоматический трехполюсный, АП50Б3МТ Iр=3,5Iн  40А</v>
      </c>
      <c r="K197" s="28"/>
      <c r="L197" s="19" t="str">
        <f t="shared" si="3"/>
        <v>шт</v>
      </c>
      <c r="M197" s="24">
        <f t="shared" si="4"/>
        <v>1719.72</v>
      </c>
      <c r="N197" s="27"/>
      <c r="O197" s="19">
        <f t="shared" si="5"/>
        <v>4</v>
      </c>
      <c r="P197" s="21">
        <f t="shared" si="6"/>
        <v>0</v>
      </c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6.25" thickBot="1" x14ac:dyDescent="0.3">
      <c r="A198" s="6"/>
      <c r="B198" s="11">
        <v>27</v>
      </c>
      <c r="C198" s="124" t="s">
        <v>149</v>
      </c>
      <c r="D198" s="30" t="s">
        <v>20</v>
      </c>
      <c r="E198" s="125">
        <v>14830.51</v>
      </c>
      <c r="F198" s="125">
        <v>1</v>
      </c>
      <c r="G198" s="22">
        <f t="shared" si="8"/>
        <v>14830.51</v>
      </c>
      <c r="H198" s="1"/>
      <c r="I198" s="16">
        <f t="shared" si="21"/>
        <v>27</v>
      </c>
      <c r="J198" s="18" t="str">
        <f t="shared" si="2"/>
        <v>Выключатель нагрузки, ВНА-Л 10/630</v>
      </c>
      <c r="K198" s="28"/>
      <c r="L198" s="19" t="str">
        <f t="shared" si="3"/>
        <v>шт</v>
      </c>
      <c r="M198" s="24">
        <f t="shared" si="4"/>
        <v>14830.51</v>
      </c>
      <c r="N198" s="27"/>
      <c r="O198" s="19">
        <f t="shared" si="5"/>
        <v>1</v>
      </c>
      <c r="P198" s="21">
        <f t="shared" si="6"/>
        <v>0</v>
      </c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51.75" thickBot="1" x14ac:dyDescent="0.3">
      <c r="A199" s="6"/>
      <c r="B199" s="11">
        <v>28</v>
      </c>
      <c r="C199" s="124" t="s">
        <v>76</v>
      </c>
      <c r="D199" s="30" t="s">
        <v>20</v>
      </c>
      <c r="E199" s="125">
        <v>15338.98</v>
      </c>
      <c r="F199" s="125">
        <v>7</v>
      </c>
      <c r="G199" s="22">
        <f t="shared" si="8"/>
        <v>107372.86</v>
      </c>
      <c r="H199" s="1"/>
      <c r="I199" s="16">
        <f t="shared" si="21"/>
        <v>28</v>
      </c>
      <c r="J199" s="18" t="str">
        <f t="shared" si="2"/>
        <v>Выключатель нагрузки  без предохранит., с заземляющ.ножами, ВНР-10/400-10з У3</v>
      </c>
      <c r="K199" s="28"/>
      <c r="L199" s="19" t="str">
        <f t="shared" si="3"/>
        <v>шт</v>
      </c>
      <c r="M199" s="24">
        <f t="shared" si="4"/>
        <v>15338.98</v>
      </c>
      <c r="N199" s="27"/>
      <c r="O199" s="19">
        <f t="shared" si="5"/>
        <v>7</v>
      </c>
      <c r="P199" s="21">
        <f t="shared" si="6"/>
        <v>0</v>
      </c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39" thickBot="1" x14ac:dyDescent="0.3">
      <c r="A200" s="6"/>
      <c r="B200" s="11">
        <v>29</v>
      </c>
      <c r="C200" s="124" t="s">
        <v>187</v>
      </c>
      <c r="D200" s="30" t="s">
        <v>20</v>
      </c>
      <c r="E200" s="125">
        <v>14830.51</v>
      </c>
      <c r="F200" s="125">
        <v>2</v>
      </c>
      <c r="G200" s="22">
        <f t="shared" si="8"/>
        <v>29661.02</v>
      </c>
      <c r="H200" s="1"/>
      <c r="I200" s="16">
        <f t="shared" si="21"/>
        <v>29</v>
      </c>
      <c r="J200" s="18" t="str">
        <f t="shared" si="2"/>
        <v>Выключатель нагрузки без предохранителей, ВНРП-10/400-10з У3</v>
      </c>
      <c r="K200" s="28"/>
      <c r="L200" s="19" t="str">
        <f t="shared" si="3"/>
        <v>шт</v>
      </c>
      <c r="M200" s="24">
        <f t="shared" si="4"/>
        <v>14830.51</v>
      </c>
      <c r="N200" s="27"/>
      <c r="O200" s="19">
        <f t="shared" si="5"/>
        <v>2</v>
      </c>
      <c r="P200" s="21">
        <f t="shared" si="6"/>
        <v>0</v>
      </c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thickBot="1" x14ac:dyDescent="0.3">
      <c r="A201" s="6"/>
      <c r="B201" s="11">
        <v>30</v>
      </c>
      <c r="C201" s="124" t="s">
        <v>188</v>
      </c>
      <c r="D201" s="30" t="s">
        <v>20</v>
      </c>
      <c r="E201" s="125">
        <v>3389.83</v>
      </c>
      <c r="F201" s="125">
        <v>5</v>
      </c>
      <c r="G201" s="22">
        <f t="shared" si="8"/>
        <v>16949.150000000001</v>
      </c>
      <c r="H201" s="1"/>
      <c r="I201" s="16">
        <f t="shared" si="21"/>
        <v>30</v>
      </c>
      <c r="J201" s="18" t="str">
        <f t="shared" si="2"/>
        <v>Привод, ПР-17</v>
      </c>
      <c r="K201" s="28"/>
      <c r="L201" s="19" t="str">
        <f t="shared" si="3"/>
        <v>шт</v>
      </c>
      <c r="M201" s="24">
        <f t="shared" si="4"/>
        <v>3389.83</v>
      </c>
      <c r="N201" s="27"/>
      <c r="O201" s="19">
        <f t="shared" si="5"/>
        <v>5</v>
      </c>
      <c r="P201" s="21">
        <f t="shared" si="6"/>
        <v>0</v>
      </c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6.25" thickBot="1" x14ac:dyDescent="0.3">
      <c r="A202" s="6"/>
      <c r="B202" s="11">
        <v>31</v>
      </c>
      <c r="C202" s="124" t="s">
        <v>189</v>
      </c>
      <c r="D202" s="30" t="s">
        <v>20</v>
      </c>
      <c r="E202" s="125">
        <v>4237.29</v>
      </c>
      <c r="F202" s="125">
        <v>1</v>
      </c>
      <c r="G202" s="22">
        <f t="shared" si="8"/>
        <v>4237.29</v>
      </c>
      <c r="H202" s="1"/>
      <c r="I202" s="16">
        <f t="shared" si="21"/>
        <v>31</v>
      </c>
      <c r="J202" s="18" t="str">
        <f t="shared" si="2"/>
        <v>Разъединитель, РБ-2/2П-250А-У3-КЭАЗ</v>
      </c>
      <c r="K202" s="28"/>
      <c r="L202" s="19" t="str">
        <f t="shared" si="3"/>
        <v>шт</v>
      </c>
      <c r="M202" s="24">
        <f t="shared" si="4"/>
        <v>4237.29</v>
      </c>
      <c r="N202" s="27"/>
      <c r="O202" s="19">
        <f t="shared" si="5"/>
        <v>1</v>
      </c>
      <c r="P202" s="21">
        <f t="shared" si="6"/>
        <v>0</v>
      </c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6.25" thickBot="1" x14ac:dyDescent="0.3">
      <c r="A203" s="6"/>
      <c r="B203" s="11">
        <v>32</v>
      </c>
      <c r="C203" s="124" t="s">
        <v>190</v>
      </c>
      <c r="D203" s="30" t="s">
        <v>20</v>
      </c>
      <c r="E203" s="125">
        <v>8474.58</v>
      </c>
      <c r="F203" s="125">
        <v>1</v>
      </c>
      <c r="G203" s="22">
        <f t="shared" si="8"/>
        <v>8474.58</v>
      </c>
      <c r="H203" s="1"/>
      <c r="I203" s="16">
        <f t="shared" si="21"/>
        <v>32</v>
      </c>
      <c r="J203" s="18" t="str">
        <f t="shared" si="2"/>
        <v>Разъединитель, РЕ19-41-31160</v>
      </c>
      <c r="K203" s="28"/>
      <c r="L203" s="19" t="str">
        <f t="shared" si="3"/>
        <v>шт</v>
      </c>
      <c r="M203" s="24">
        <f t="shared" si="4"/>
        <v>8474.58</v>
      </c>
      <c r="N203" s="27"/>
      <c r="O203" s="19">
        <f t="shared" si="5"/>
        <v>1</v>
      </c>
      <c r="P203" s="21">
        <f t="shared" si="6"/>
        <v>0</v>
      </c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6.25" thickBot="1" x14ac:dyDescent="0.3">
      <c r="A204" s="6"/>
      <c r="B204" s="11">
        <v>33</v>
      </c>
      <c r="C204" s="124" t="s">
        <v>163</v>
      </c>
      <c r="D204" s="30" t="s">
        <v>20</v>
      </c>
      <c r="E204" s="125">
        <v>3389.83</v>
      </c>
      <c r="F204" s="125">
        <v>1</v>
      </c>
      <c r="G204" s="22">
        <f t="shared" si="8"/>
        <v>3389.83</v>
      </c>
      <c r="H204" s="1"/>
      <c r="I204" s="16">
        <f t="shared" si="21"/>
        <v>33</v>
      </c>
      <c r="J204" s="18" t="str">
        <f t="shared" si="2"/>
        <v>Рубильник, РБ-6П-630А правый</v>
      </c>
      <c r="K204" s="28"/>
      <c r="L204" s="19" t="str">
        <f t="shared" si="3"/>
        <v>шт</v>
      </c>
      <c r="M204" s="24">
        <f t="shared" si="4"/>
        <v>3389.83</v>
      </c>
      <c r="N204" s="27"/>
      <c r="O204" s="19">
        <f t="shared" si="5"/>
        <v>1</v>
      </c>
      <c r="P204" s="21">
        <f t="shared" si="6"/>
        <v>0</v>
      </c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6.25" thickBot="1" x14ac:dyDescent="0.3">
      <c r="A205" s="6"/>
      <c r="B205" s="11">
        <v>34</v>
      </c>
      <c r="C205" s="124" t="s">
        <v>91</v>
      </c>
      <c r="D205" s="30" t="s">
        <v>20</v>
      </c>
      <c r="E205" s="125">
        <v>3135.59</v>
      </c>
      <c r="F205" s="125">
        <v>7</v>
      </c>
      <c r="G205" s="22">
        <f t="shared" si="8"/>
        <v>21949.13</v>
      </c>
      <c r="H205" s="1"/>
      <c r="I205" s="16">
        <f t="shared" si="21"/>
        <v>34</v>
      </c>
      <c r="J205" s="18" t="str">
        <f t="shared" si="2"/>
        <v>Рубильник, РПС-2 250А левый</v>
      </c>
      <c r="K205" s="28"/>
      <c r="L205" s="19" t="str">
        <f t="shared" si="3"/>
        <v>шт</v>
      </c>
      <c r="M205" s="24">
        <f t="shared" si="4"/>
        <v>3135.59</v>
      </c>
      <c r="N205" s="27"/>
      <c r="O205" s="19">
        <f t="shared" si="5"/>
        <v>7</v>
      </c>
      <c r="P205" s="21">
        <f t="shared" si="6"/>
        <v>0</v>
      </c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6.25" thickBot="1" x14ac:dyDescent="0.3">
      <c r="A206" s="6"/>
      <c r="B206" s="11">
        <v>35</v>
      </c>
      <c r="C206" s="124" t="s">
        <v>93</v>
      </c>
      <c r="D206" s="30" t="s">
        <v>20</v>
      </c>
      <c r="E206" s="125">
        <v>2627.12</v>
      </c>
      <c r="F206" s="125">
        <v>4</v>
      </c>
      <c r="G206" s="22">
        <f t="shared" si="8"/>
        <v>10508.48</v>
      </c>
      <c r="H206" s="1"/>
      <c r="I206" s="16">
        <f t="shared" si="21"/>
        <v>35</v>
      </c>
      <c r="J206" s="18" t="str">
        <f t="shared" si="2"/>
        <v>рубильник, РПС-4 400А 380В левый</v>
      </c>
      <c r="K206" s="28"/>
      <c r="L206" s="19" t="str">
        <f t="shared" si="3"/>
        <v>шт</v>
      </c>
      <c r="M206" s="24">
        <f t="shared" si="4"/>
        <v>2627.12</v>
      </c>
      <c r="N206" s="27"/>
      <c r="O206" s="19">
        <f t="shared" si="5"/>
        <v>4</v>
      </c>
      <c r="P206" s="21">
        <f t="shared" si="6"/>
        <v>0</v>
      </c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6.25" thickBot="1" x14ac:dyDescent="0.3">
      <c r="A207" s="6"/>
      <c r="B207" s="11">
        <v>36</v>
      </c>
      <c r="C207" s="124" t="s">
        <v>94</v>
      </c>
      <c r="D207" s="30" t="s">
        <v>20</v>
      </c>
      <c r="E207" s="125">
        <v>3389.83</v>
      </c>
      <c r="F207" s="125">
        <v>2</v>
      </c>
      <c r="G207" s="22">
        <f t="shared" si="8"/>
        <v>6779.66</v>
      </c>
      <c r="H207" s="1"/>
      <c r="I207" s="16">
        <f t="shared" si="21"/>
        <v>36</v>
      </c>
      <c r="J207" s="18" t="str">
        <f t="shared" si="2"/>
        <v>рубильник, РПС-4 400А 380В правый</v>
      </c>
      <c r="K207" s="28"/>
      <c r="L207" s="19" t="str">
        <f t="shared" si="3"/>
        <v>шт</v>
      </c>
      <c r="M207" s="24">
        <f t="shared" si="4"/>
        <v>3389.83</v>
      </c>
      <c r="N207" s="27"/>
      <c r="O207" s="19">
        <f t="shared" si="5"/>
        <v>2</v>
      </c>
      <c r="P207" s="21">
        <f t="shared" si="6"/>
        <v>0</v>
      </c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6.25" thickBot="1" x14ac:dyDescent="0.3">
      <c r="A208" s="6"/>
      <c r="B208" s="11">
        <v>37</v>
      </c>
      <c r="C208" s="124" t="s">
        <v>99</v>
      </c>
      <c r="D208" s="30" t="s">
        <v>20</v>
      </c>
      <c r="E208" s="125">
        <v>3559.32</v>
      </c>
      <c r="F208" s="125">
        <v>10</v>
      </c>
      <c r="G208" s="22">
        <f t="shared" si="8"/>
        <v>35593.200000000004</v>
      </c>
      <c r="H208" s="1"/>
      <c r="I208" s="16">
        <f t="shared" si="21"/>
        <v>37</v>
      </c>
      <c r="J208" s="18" t="str">
        <f t="shared" si="2"/>
        <v>Рубильник, РПС-2 250А правый</v>
      </c>
      <c r="K208" s="28"/>
      <c r="L208" s="19" t="str">
        <f t="shared" si="3"/>
        <v>шт</v>
      </c>
      <c r="M208" s="24">
        <f t="shared" si="4"/>
        <v>3559.32</v>
      </c>
      <c r="N208" s="27"/>
      <c r="O208" s="19">
        <f t="shared" si="5"/>
        <v>10</v>
      </c>
      <c r="P208" s="21">
        <f t="shared" si="6"/>
        <v>0</v>
      </c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thickBot="1" x14ac:dyDescent="0.3">
      <c r="A209" s="6"/>
      <c r="B209" s="43">
        <v>38</v>
      </c>
      <c r="C209" s="124" t="s">
        <v>191</v>
      </c>
      <c r="D209" s="30" t="s">
        <v>20</v>
      </c>
      <c r="E209" s="125">
        <v>932.21</v>
      </c>
      <c r="F209" s="125">
        <v>4</v>
      </c>
      <c r="G209" s="22">
        <f t="shared" si="8"/>
        <v>3728.84</v>
      </c>
      <c r="H209" s="1"/>
      <c r="I209" s="16">
        <f t="shared" si="21"/>
        <v>38</v>
      </c>
      <c r="J209" s="18" t="str">
        <f t="shared" si="2"/>
        <v>Рубильник, ВР32-31</v>
      </c>
      <c r="K209" s="45"/>
      <c r="L209" s="19" t="str">
        <f t="shared" si="3"/>
        <v>шт</v>
      </c>
      <c r="M209" s="24">
        <f t="shared" si="4"/>
        <v>932.21</v>
      </c>
      <c r="N209" s="44"/>
      <c r="O209" s="19">
        <f t="shared" si="5"/>
        <v>4</v>
      </c>
      <c r="P209" s="21">
        <f t="shared" si="6"/>
        <v>0</v>
      </c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thickBot="1" x14ac:dyDescent="0.3">
      <c r="A210" s="6"/>
      <c r="B210" s="92" t="s">
        <v>26</v>
      </c>
      <c r="C210" s="93"/>
      <c r="D210" s="93"/>
      <c r="E210" s="93"/>
      <c r="F210" s="94"/>
      <c r="G210" s="31">
        <f>SUM(G172:G209)</f>
        <v>694944.55999999994</v>
      </c>
      <c r="H210" s="52"/>
      <c r="I210" s="95" t="s">
        <v>26</v>
      </c>
      <c r="J210" s="96"/>
      <c r="K210" s="96"/>
      <c r="L210" s="96"/>
      <c r="M210" s="96"/>
      <c r="N210" s="96"/>
      <c r="O210" s="97"/>
      <c r="P210" s="48">
        <f>SUM(P172:P209)</f>
        <v>0</v>
      </c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x14ac:dyDescent="0.25">
      <c r="A211" s="6"/>
      <c r="B211" s="84" t="s">
        <v>27</v>
      </c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  <c r="P211" s="86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39" thickBot="1" x14ac:dyDescent="0.3">
      <c r="A212" s="6"/>
      <c r="B212" s="33">
        <v>1</v>
      </c>
      <c r="C212" s="124" t="s">
        <v>192</v>
      </c>
      <c r="D212" s="49" t="s">
        <v>20</v>
      </c>
      <c r="E212" s="126">
        <v>211.87</v>
      </c>
      <c r="F212" s="125">
        <v>2</v>
      </c>
      <c r="G212" s="36">
        <f t="shared" si="8"/>
        <v>423.74</v>
      </c>
      <c r="H212" s="1"/>
      <c r="I212" s="37">
        <f t="shared" si="21"/>
        <v>1</v>
      </c>
      <c r="J212" s="53" t="str">
        <f t="shared" si="2"/>
        <v>Выключатель автоматический, ВА47-63 2Р 63А</v>
      </c>
      <c r="K212" s="39"/>
      <c r="L212" s="40" t="str">
        <f t="shared" si="3"/>
        <v>шт</v>
      </c>
      <c r="M212" s="41">
        <f t="shared" si="4"/>
        <v>211.87</v>
      </c>
      <c r="N212" s="35"/>
      <c r="O212" s="40">
        <f t="shared" si="5"/>
        <v>2</v>
      </c>
      <c r="P212" s="54">
        <f t="shared" si="6"/>
        <v>0</v>
      </c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39" thickBot="1" x14ac:dyDescent="0.3">
      <c r="A213" s="6"/>
      <c r="B213" s="11">
        <v>2</v>
      </c>
      <c r="C213" s="124" t="s">
        <v>33</v>
      </c>
      <c r="D213" s="30" t="s">
        <v>20</v>
      </c>
      <c r="E213" s="126">
        <v>11500</v>
      </c>
      <c r="F213" s="125">
        <v>4</v>
      </c>
      <c r="G213" s="22">
        <f t="shared" si="8"/>
        <v>46000</v>
      </c>
      <c r="H213" s="1"/>
      <c r="I213" s="16">
        <f t="shared" si="21"/>
        <v>2</v>
      </c>
      <c r="J213" s="18" t="str">
        <f t="shared" si="2"/>
        <v>Выключатель автоматический, ВА 88-40  3Р 630 А 35кА</v>
      </c>
      <c r="K213" s="28"/>
      <c r="L213" s="19" t="str">
        <f t="shared" si="3"/>
        <v>шт</v>
      </c>
      <c r="M213" s="24">
        <f t="shared" si="4"/>
        <v>11500</v>
      </c>
      <c r="N213" s="27"/>
      <c r="O213" s="19">
        <f t="shared" si="5"/>
        <v>4</v>
      </c>
      <c r="P213" s="21">
        <f t="shared" si="6"/>
        <v>0</v>
      </c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39" thickBot="1" x14ac:dyDescent="0.3">
      <c r="A214" s="6"/>
      <c r="B214" s="11">
        <v>3</v>
      </c>
      <c r="C214" s="124" t="s">
        <v>34</v>
      </c>
      <c r="D214" s="30" t="s">
        <v>20</v>
      </c>
      <c r="E214" s="126">
        <v>6101.69</v>
      </c>
      <c r="F214" s="125">
        <v>4</v>
      </c>
      <c r="G214" s="22">
        <f t="shared" si="8"/>
        <v>24406.76</v>
      </c>
      <c r="H214" s="1"/>
      <c r="I214" s="16">
        <f t="shared" si="21"/>
        <v>3</v>
      </c>
      <c r="J214" s="18" t="str">
        <f t="shared" si="2"/>
        <v>Выключатель автоматический, ВА 88-37 3Р 400 А 35кА</v>
      </c>
      <c r="K214" s="28"/>
      <c r="L214" s="19" t="str">
        <f t="shared" si="3"/>
        <v>шт</v>
      </c>
      <c r="M214" s="24">
        <f t="shared" si="4"/>
        <v>6101.69</v>
      </c>
      <c r="N214" s="27"/>
      <c r="O214" s="19">
        <f t="shared" si="5"/>
        <v>4</v>
      </c>
      <c r="P214" s="21">
        <f t="shared" si="6"/>
        <v>0</v>
      </c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39" thickBot="1" x14ac:dyDescent="0.3">
      <c r="A215" s="6"/>
      <c r="B215" s="11">
        <v>4</v>
      </c>
      <c r="C215" s="124" t="s">
        <v>42</v>
      </c>
      <c r="D215" s="30" t="s">
        <v>20</v>
      </c>
      <c r="E215" s="126">
        <v>913.12</v>
      </c>
      <c r="F215" s="125">
        <v>4</v>
      </c>
      <c r="G215" s="22">
        <f t="shared" si="8"/>
        <v>3652.48</v>
      </c>
      <c r="H215" s="1"/>
      <c r="I215" s="16">
        <f t="shared" si="21"/>
        <v>4</v>
      </c>
      <c r="J215" s="18" t="str">
        <f t="shared" si="2"/>
        <v>Выключатель автоматический , АП50Б3МТ Iр=3,5Iн  500В 16А</v>
      </c>
      <c r="K215" s="28"/>
      <c r="L215" s="19" t="str">
        <f t="shared" si="3"/>
        <v>шт</v>
      </c>
      <c r="M215" s="24">
        <f t="shared" si="4"/>
        <v>913.12</v>
      </c>
      <c r="N215" s="27"/>
      <c r="O215" s="19">
        <f t="shared" si="5"/>
        <v>4</v>
      </c>
      <c r="P215" s="21">
        <f t="shared" si="6"/>
        <v>0</v>
      </c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39" thickBot="1" x14ac:dyDescent="0.3">
      <c r="A216" s="6"/>
      <c r="B216" s="11">
        <v>5</v>
      </c>
      <c r="C216" s="124" t="s">
        <v>44</v>
      </c>
      <c r="D216" s="30" t="s">
        <v>20</v>
      </c>
      <c r="E216" s="126">
        <v>745.76</v>
      </c>
      <c r="F216" s="125">
        <v>4</v>
      </c>
      <c r="G216" s="22">
        <f t="shared" si="8"/>
        <v>2983.04</v>
      </c>
      <c r="H216" s="1"/>
      <c r="I216" s="16">
        <f t="shared" si="21"/>
        <v>5</v>
      </c>
      <c r="J216" s="18" t="str">
        <f t="shared" si="2"/>
        <v>выключатель автоматический  , АП50Б2МТ Iр=10Iн  500В 4А</v>
      </c>
      <c r="K216" s="28"/>
      <c r="L216" s="19" t="str">
        <f t="shared" si="3"/>
        <v>шт</v>
      </c>
      <c r="M216" s="24">
        <f t="shared" si="4"/>
        <v>745.76</v>
      </c>
      <c r="N216" s="27"/>
      <c r="O216" s="19">
        <f t="shared" si="5"/>
        <v>4</v>
      </c>
      <c r="P216" s="21">
        <f t="shared" si="6"/>
        <v>0</v>
      </c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39" thickBot="1" x14ac:dyDescent="0.3">
      <c r="A217" s="6"/>
      <c r="B217" s="11">
        <v>6</v>
      </c>
      <c r="C217" s="124" t="s">
        <v>174</v>
      </c>
      <c r="D217" s="30" t="s">
        <v>20</v>
      </c>
      <c r="E217" s="126">
        <v>5338.98</v>
      </c>
      <c r="F217" s="125">
        <v>3</v>
      </c>
      <c r="G217" s="22">
        <f t="shared" si="8"/>
        <v>16016.939999999999</v>
      </c>
      <c r="H217" s="1"/>
      <c r="I217" s="16">
        <f t="shared" si="21"/>
        <v>6</v>
      </c>
      <c r="J217" s="18" t="str">
        <f t="shared" si="2"/>
        <v>Выключатель автоматический, А 3716 160А</v>
      </c>
      <c r="K217" s="28"/>
      <c r="L217" s="19" t="str">
        <f t="shared" si="3"/>
        <v>шт</v>
      </c>
      <c r="M217" s="24">
        <f t="shared" si="4"/>
        <v>5338.98</v>
      </c>
      <c r="N217" s="27"/>
      <c r="O217" s="19">
        <f t="shared" si="5"/>
        <v>3</v>
      </c>
      <c r="P217" s="21">
        <f t="shared" si="6"/>
        <v>0</v>
      </c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39" thickBot="1" x14ac:dyDescent="0.3">
      <c r="A218" s="6"/>
      <c r="B218" s="11">
        <v>7</v>
      </c>
      <c r="C218" s="124" t="s">
        <v>116</v>
      </c>
      <c r="D218" s="30" t="s">
        <v>20</v>
      </c>
      <c r="E218" s="126">
        <v>2711.86</v>
      </c>
      <c r="F218" s="125">
        <v>3</v>
      </c>
      <c r="G218" s="22">
        <f t="shared" si="8"/>
        <v>8135.58</v>
      </c>
      <c r="H218" s="1"/>
      <c r="I218" s="16">
        <f t="shared" si="21"/>
        <v>7</v>
      </c>
      <c r="J218" s="18" t="str">
        <f t="shared" si="2"/>
        <v>Выключатель автоматический, ВА 51-35-340010 160А</v>
      </c>
      <c r="K218" s="28"/>
      <c r="L218" s="19" t="str">
        <f t="shared" si="3"/>
        <v>шт</v>
      </c>
      <c r="M218" s="24">
        <f t="shared" si="4"/>
        <v>2711.86</v>
      </c>
      <c r="N218" s="27"/>
      <c r="O218" s="19">
        <f t="shared" si="5"/>
        <v>3</v>
      </c>
      <c r="P218" s="21">
        <f t="shared" si="6"/>
        <v>0</v>
      </c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39" thickBot="1" x14ac:dyDescent="0.3">
      <c r="A219" s="6"/>
      <c r="B219" s="11">
        <v>8</v>
      </c>
      <c r="C219" s="124" t="s">
        <v>175</v>
      </c>
      <c r="D219" s="30" t="s">
        <v>20</v>
      </c>
      <c r="E219" s="126">
        <v>720.34</v>
      </c>
      <c r="F219" s="125">
        <v>2</v>
      </c>
      <c r="G219" s="22">
        <f t="shared" ref="G219:G242" si="22">E219*F219</f>
        <v>1440.68</v>
      </c>
      <c r="H219" s="1"/>
      <c r="I219" s="16">
        <f t="shared" ref="I219:I242" si="23">B219</f>
        <v>8</v>
      </c>
      <c r="J219" s="18" t="str">
        <f t="shared" ref="J219:J242" si="24">C219</f>
        <v>Выключатель автоматический, АП50Б2МТ Iр=10Iн  25А</v>
      </c>
      <c r="K219" s="28"/>
      <c r="L219" s="19" t="str">
        <f t="shared" ref="L219:L242" si="25">D219</f>
        <v>шт</v>
      </c>
      <c r="M219" s="24">
        <f t="shared" ref="M219:M242" si="26">E219</f>
        <v>720.34</v>
      </c>
      <c r="N219" s="27"/>
      <c r="O219" s="19">
        <f t="shared" ref="O219:O242" si="27">F219</f>
        <v>2</v>
      </c>
      <c r="P219" s="21">
        <f t="shared" ref="P219:P242" si="28">N219*O219</f>
        <v>0</v>
      </c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51.75" thickBot="1" x14ac:dyDescent="0.3">
      <c r="A220" s="6"/>
      <c r="B220" s="11">
        <v>9</v>
      </c>
      <c r="C220" s="124" t="s">
        <v>193</v>
      </c>
      <c r="D220" s="30" t="s">
        <v>20</v>
      </c>
      <c r="E220" s="126">
        <v>104.15</v>
      </c>
      <c r="F220" s="125">
        <v>1</v>
      </c>
      <c r="G220" s="22">
        <f t="shared" si="22"/>
        <v>104.15</v>
      </c>
      <c r="H220" s="1"/>
      <c r="I220" s="16">
        <f t="shared" si="23"/>
        <v>9</v>
      </c>
      <c r="J220" s="18" t="str">
        <f t="shared" si="24"/>
        <v>Выключатель автоматический, ВА 47-29 1Р 50А 4,5кА характеристика В</v>
      </c>
      <c r="K220" s="28"/>
      <c r="L220" s="19" t="str">
        <f t="shared" si="25"/>
        <v>шт</v>
      </c>
      <c r="M220" s="24">
        <f t="shared" si="26"/>
        <v>104.15</v>
      </c>
      <c r="N220" s="27"/>
      <c r="O220" s="19">
        <f t="shared" si="27"/>
        <v>1</v>
      </c>
      <c r="P220" s="21">
        <f t="shared" si="28"/>
        <v>0</v>
      </c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39" thickBot="1" x14ac:dyDescent="0.3">
      <c r="A221" s="6"/>
      <c r="B221" s="11">
        <v>10</v>
      </c>
      <c r="C221" s="124" t="s">
        <v>176</v>
      </c>
      <c r="D221" s="30" t="s">
        <v>20</v>
      </c>
      <c r="E221" s="126">
        <v>17796.61</v>
      </c>
      <c r="F221" s="125">
        <v>9</v>
      </c>
      <c r="G221" s="22">
        <f t="shared" si="22"/>
        <v>160169.49</v>
      </c>
      <c r="H221" s="1"/>
      <c r="I221" s="16">
        <f t="shared" si="23"/>
        <v>10</v>
      </c>
      <c r="J221" s="18" t="str">
        <f t="shared" si="24"/>
        <v>Выключатель автоматический, ВА-СЭЩ TS250N ATU250A</v>
      </c>
      <c r="K221" s="28"/>
      <c r="L221" s="19" t="str">
        <f t="shared" si="25"/>
        <v>шт</v>
      </c>
      <c r="M221" s="24">
        <f t="shared" si="26"/>
        <v>17796.61</v>
      </c>
      <c r="N221" s="27"/>
      <c r="O221" s="19">
        <f t="shared" si="27"/>
        <v>9</v>
      </c>
      <c r="P221" s="21">
        <f t="shared" si="28"/>
        <v>0</v>
      </c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39" thickBot="1" x14ac:dyDescent="0.3">
      <c r="A222" s="6"/>
      <c r="B222" s="11">
        <v>11</v>
      </c>
      <c r="C222" s="124" t="s">
        <v>194</v>
      </c>
      <c r="D222" s="30" t="s">
        <v>20</v>
      </c>
      <c r="E222" s="126">
        <v>12695.44</v>
      </c>
      <c r="F222" s="125">
        <v>1</v>
      </c>
      <c r="G222" s="22">
        <f t="shared" si="22"/>
        <v>12695.44</v>
      </c>
      <c r="H222" s="1"/>
      <c r="I222" s="16">
        <f t="shared" si="23"/>
        <v>11</v>
      </c>
      <c r="J222" s="18" t="str">
        <f t="shared" si="24"/>
        <v>Выключатель автоматический, ВА 99С 630 630А 3Р 45 кА</v>
      </c>
      <c r="K222" s="28"/>
      <c r="L222" s="19" t="str">
        <f t="shared" si="25"/>
        <v>шт</v>
      </c>
      <c r="M222" s="24">
        <f t="shared" si="26"/>
        <v>12695.44</v>
      </c>
      <c r="N222" s="27"/>
      <c r="O222" s="19">
        <f t="shared" si="27"/>
        <v>1</v>
      </c>
      <c r="P222" s="21">
        <f t="shared" si="28"/>
        <v>0</v>
      </c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39" thickBot="1" x14ac:dyDescent="0.3">
      <c r="A223" s="6"/>
      <c r="B223" s="11">
        <v>12</v>
      </c>
      <c r="C223" s="124" t="s">
        <v>195</v>
      </c>
      <c r="D223" s="30" t="s">
        <v>20</v>
      </c>
      <c r="E223" s="126">
        <v>20321.14</v>
      </c>
      <c r="F223" s="125">
        <v>3</v>
      </c>
      <c r="G223" s="22">
        <f t="shared" si="22"/>
        <v>60963.42</v>
      </c>
      <c r="H223" s="1"/>
      <c r="I223" s="16">
        <f t="shared" si="23"/>
        <v>12</v>
      </c>
      <c r="J223" s="18" t="str">
        <f t="shared" si="24"/>
        <v>Выключатель автоматический, ВА-СЭЩ TS250N ATU160A</v>
      </c>
      <c r="K223" s="28"/>
      <c r="L223" s="19" t="str">
        <f t="shared" si="25"/>
        <v>шт</v>
      </c>
      <c r="M223" s="24">
        <f t="shared" si="26"/>
        <v>20321.14</v>
      </c>
      <c r="N223" s="27"/>
      <c r="O223" s="19">
        <f t="shared" si="27"/>
        <v>3</v>
      </c>
      <c r="P223" s="21">
        <f t="shared" si="28"/>
        <v>0</v>
      </c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39" thickBot="1" x14ac:dyDescent="0.3">
      <c r="A224" s="6"/>
      <c r="B224" s="11">
        <v>13</v>
      </c>
      <c r="C224" s="124" t="s">
        <v>196</v>
      </c>
      <c r="D224" s="30" t="s">
        <v>20</v>
      </c>
      <c r="E224" s="126">
        <v>5864.4</v>
      </c>
      <c r="F224" s="125">
        <v>4</v>
      </c>
      <c r="G224" s="22">
        <f t="shared" si="22"/>
        <v>23457.599999999999</v>
      </c>
      <c r="H224" s="1"/>
      <c r="I224" s="16">
        <f t="shared" si="23"/>
        <v>13</v>
      </c>
      <c r="J224" s="18" t="str">
        <f t="shared" si="24"/>
        <v>Выключатель автоматический, ВА-СЭЩ TD160N FTU125A</v>
      </c>
      <c r="K224" s="28"/>
      <c r="L224" s="19" t="str">
        <f t="shared" si="25"/>
        <v>шт</v>
      </c>
      <c r="M224" s="24">
        <f t="shared" si="26"/>
        <v>5864.4</v>
      </c>
      <c r="N224" s="27"/>
      <c r="O224" s="19">
        <f t="shared" si="27"/>
        <v>4</v>
      </c>
      <c r="P224" s="21">
        <f t="shared" si="28"/>
        <v>0</v>
      </c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39" thickBot="1" x14ac:dyDescent="0.3">
      <c r="A225" s="6"/>
      <c r="B225" s="11">
        <v>14</v>
      </c>
      <c r="C225" s="124" t="s">
        <v>197</v>
      </c>
      <c r="D225" s="30" t="s">
        <v>20</v>
      </c>
      <c r="E225" s="126">
        <v>745.76</v>
      </c>
      <c r="F225" s="125">
        <v>3</v>
      </c>
      <c r="G225" s="22">
        <f t="shared" si="22"/>
        <v>2237.2799999999997</v>
      </c>
      <c r="H225" s="1"/>
      <c r="I225" s="16">
        <f t="shared" si="23"/>
        <v>14</v>
      </c>
      <c r="J225" s="18" t="str">
        <f t="shared" si="24"/>
        <v>Выключатель автоматический, АП502МТ (2,5А: отс.11 Iн)</v>
      </c>
      <c r="K225" s="28"/>
      <c r="L225" s="19" t="str">
        <f t="shared" si="25"/>
        <v>шт</v>
      </c>
      <c r="M225" s="24">
        <f t="shared" si="26"/>
        <v>745.76</v>
      </c>
      <c r="N225" s="27"/>
      <c r="O225" s="19">
        <f t="shared" si="27"/>
        <v>3</v>
      </c>
      <c r="P225" s="21">
        <f t="shared" si="28"/>
        <v>0</v>
      </c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39" thickBot="1" x14ac:dyDescent="0.3">
      <c r="A226" s="6"/>
      <c r="B226" s="11">
        <v>15</v>
      </c>
      <c r="C226" s="124" t="s">
        <v>198</v>
      </c>
      <c r="D226" s="30" t="s">
        <v>20</v>
      </c>
      <c r="E226" s="126">
        <v>9053.49</v>
      </c>
      <c r="F226" s="125">
        <v>3</v>
      </c>
      <c r="G226" s="22">
        <f t="shared" si="22"/>
        <v>27160.47</v>
      </c>
      <c r="H226" s="1"/>
      <c r="I226" s="16">
        <f t="shared" si="23"/>
        <v>15</v>
      </c>
      <c r="J226" s="18" t="str">
        <f t="shared" si="24"/>
        <v>Выключатель автоматический, ВА 51-39 УХЛЗ, номинал 250 А</v>
      </c>
      <c r="K226" s="28"/>
      <c r="L226" s="19" t="str">
        <f t="shared" si="25"/>
        <v>шт</v>
      </c>
      <c r="M226" s="24">
        <f t="shared" si="26"/>
        <v>9053.49</v>
      </c>
      <c r="N226" s="27"/>
      <c r="O226" s="19">
        <f t="shared" si="27"/>
        <v>3</v>
      </c>
      <c r="P226" s="21">
        <f t="shared" si="28"/>
        <v>0</v>
      </c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39" thickBot="1" x14ac:dyDescent="0.3">
      <c r="A227" s="6"/>
      <c r="B227" s="11">
        <v>16</v>
      </c>
      <c r="C227" s="124" t="s">
        <v>199</v>
      </c>
      <c r="D227" s="30" t="s">
        <v>20</v>
      </c>
      <c r="E227" s="126">
        <v>21035.759999999998</v>
      </c>
      <c r="F227" s="125">
        <v>1</v>
      </c>
      <c r="G227" s="22">
        <f t="shared" si="22"/>
        <v>21035.759999999998</v>
      </c>
      <c r="H227" s="1"/>
      <c r="I227" s="16">
        <f t="shared" si="23"/>
        <v>16</v>
      </c>
      <c r="J227" s="18" t="str">
        <f t="shared" si="24"/>
        <v>Выключатель автоматический, А 3792Б 250А</v>
      </c>
      <c r="K227" s="28"/>
      <c r="L227" s="19" t="str">
        <f t="shared" si="25"/>
        <v>шт</v>
      </c>
      <c r="M227" s="24">
        <f t="shared" si="26"/>
        <v>21035.759999999998</v>
      </c>
      <c r="N227" s="27"/>
      <c r="O227" s="19">
        <f t="shared" si="27"/>
        <v>1</v>
      </c>
      <c r="P227" s="21">
        <f t="shared" si="28"/>
        <v>0</v>
      </c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39" thickBot="1" x14ac:dyDescent="0.3">
      <c r="A228" s="6"/>
      <c r="B228" s="11">
        <v>17</v>
      </c>
      <c r="C228" s="124" t="s">
        <v>56</v>
      </c>
      <c r="D228" s="30" t="s">
        <v>20</v>
      </c>
      <c r="E228" s="126">
        <v>2372.88</v>
      </c>
      <c r="F228" s="125">
        <v>1</v>
      </c>
      <c r="G228" s="22">
        <f t="shared" si="22"/>
        <v>2372.88</v>
      </c>
      <c r="H228" s="1"/>
      <c r="I228" s="16">
        <f t="shared" si="23"/>
        <v>17</v>
      </c>
      <c r="J228" s="18" t="str">
        <f t="shared" si="24"/>
        <v>Выключатель автоматический, ВА 51-35-340010 250А</v>
      </c>
      <c r="K228" s="28"/>
      <c r="L228" s="19" t="str">
        <f t="shared" si="25"/>
        <v>шт</v>
      </c>
      <c r="M228" s="24">
        <f t="shared" si="26"/>
        <v>2372.88</v>
      </c>
      <c r="N228" s="27"/>
      <c r="O228" s="19">
        <f t="shared" si="27"/>
        <v>1</v>
      </c>
      <c r="P228" s="21">
        <f t="shared" si="28"/>
        <v>0</v>
      </c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51.75" thickBot="1" x14ac:dyDescent="0.3">
      <c r="A229" s="6"/>
      <c r="B229" s="11">
        <v>18</v>
      </c>
      <c r="C229" s="124" t="s">
        <v>131</v>
      </c>
      <c r="D229" s="30" t="s">
        <v>20</v>
      </c>
      <c r="E229" s="126">
        <v>720.34</v>
      </c>
      <c r="F229" s="125">
        <v>2</v>
      </c>
      <c r="G229" s="22">
        <f t="shared" si="22"/>
        <v>1440.68</v>
      </c>
      <c r="H229" s="1"/>
      <c r="I229" s="16">
        <f t="shared" si="23"/>
        <v>18</v>
      </c>
      <c r="J229" s="18" t="str">
        <f t="shared" si="24"/>
        <v>Выключатель автоматический, АП-50Б-2МТ-4А-10Iн-400АС /220DC-У3-КЭАЗ</v>
      </c>
      <c r="K229" s="28"/>
      <c r="L229" s="19" t="str">
        <f t="shared" si="25"/>
        <v>шт</v>
      </c>
      <c r="M229" s="24">
        <f t="shared" si="26"/>
        <v>720.34</v>
      </c>
      <c r="N229" s="27"/>
      <c r="O229" s="19">
        <f t="shared" si="27"/>
        <v>2</v>
      </c>
      <c r="P229" s="21">
        <f t="shared" si="28"/>
        <v>0</v>
      </c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51.75" thickBot="1" x14ac:dyDescent="0.3">
      <c r="A230" s="6"/>
      <c r="B230" s="11">
        <v>19</v>
      </c>
      <c r="C230" s="124" t="s">
        <v>200</v>
      </c>
      <c r="D230" s="30" t="s">
        <v>20</v>
      </c>
      <c r="E230" s="126">
        <v>720.34</v>
      </c>
      <c r="F230" s="125">
        <v>4</v>
      </c>
      <c r="G230" s="22">
        <f t="shared" si="22"/>
        <v>2881.36</v>
      </c>
      <c r="H230" s="1"/>
      <c r="I230" s="16">
        <f t="shared" si="23"/>
        <v>19</v>
      </c>
      <c r="J230" s="18" t="str">
        <f t="shared" si="24"/>
        <v>Выключатель автоматический, АП-50Б-2МТ-2,5А-10Iн-400АС /220DC-У3-КЭАЗ</v>
      </c>
      <c r="K230" s="28"/>
      <c r="L230" s="19" t="str">
        <f t="shared" si="25"/>
        <v>шт</v>
      </c>
      <c r="M230" s="24">
        <f t="shared" si="26"/>
        <v>720.34</v>
      </c>
      <c r="N230" s="27"/>
      <c r="O230" s="19">
        <f t="shared" si="27"/>
        <v>4</v>
      </c>
      <c r="P230" s="21">
        <f t="shared" si="28"/>
        <v>0</v>
      </c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51.75" thickBot="1" x14ac:dyDescent="0.3">
      <c r="A231" s="6"/>
      <c r="B231" s="11">
        <v>20</v>
      </c>
      <c r="C231" s="124" t="s">
        <v>201</v>
      </c>
      <c r="D231" s="30" t="s">
        <v>20</v>
      </c>
      <c r="E231" s="126">
        <v>5000</v>
      </c>
      <c r="F231" s="125">
        <v>5</v>
      </c>
      <c r="G231" s="22">
        <f t="shared" si="22"/>
        <v>25000</v>
      </c>
      <c r="H231" s="1"/>
      <c r="I231" s="16">
        <f t="shared" si="23"/>
        <v>20</v>
      </c>
      <c r="J231" s="18" t="str">
        <f t="shared" si="24"/>
        <v>Выключатель автоматический, EZC250 F 18 KA 400B 3П3Т 250 А Schneider Electric</v>
      </c>
      <c r="K231" s="28"/>
      <c r="L231" s="19" t="str">
        <f t="shared" si="25"/>
        <v>шт</v>
      </c>
      <c r="M231" s="24">
        <f t="shared" si="26"/>
        <v>5000</v>
      </c>
      <c r="N231" s="27"/>
      <c r="O231" s="19">
        <f t="shared" si="27"/>
        <v>5</v>
      </c>
      <c r="P231" s="21">
        <f t="shared" si="28"/>
        <v>0</v>
      </c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39" thickBot="1" x14ac:dyDescent="0.3">
      <c r="A232" s="6"/>
      <c r="B232" s="11">
        <v>21</v>
      </c>
      <c r="C232" s="124" t="s">
        <v>202</v>
      </c>
      <c r="D232" s="30" t="s">
        <v>20</v>
      </c>
      <c r="E232" s="126">
        <v>2371.5300000000002</v>
      </c>
      <c r="F232" s="125">
        <v>1</v>
      </c>
      <c r="G232" s="22">
        <f t="shared" si="22"/>
        <v>2371.5300000000002</v>
      </c>
      <c r="H232" s="1"/>
      <c r="I232" s="16">
        <f t="shared" si="23"/>
        <v>21</v>
      </c>
      <c r="J232" s="18" t="str">
        <f t="shared" si="24"/>
        <v>Выключатель автоматический, АЕ 2066-100 80А</v>
      </c>
      <c r="K232" s="28"/>
      <c r="L232" s="19" t="str">
        <f t="shared" si="25"/>
        <v>шт</v>
      </c>
      <c r="M232" s="24">
        <f t="shared" si="26"/>
        <v>2371.5300000000002</v>
      </c>
      <c r="N232" s="27"/>
      <c r="O232" s="19">
        <f t="shared" si="27"/>
        <v>1</v>
      </c>
      <c r="P232" s="21">
        <f t="shared" si="28"/>
        <v>0</v>
      </c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39" thickBot="1" x14ac:dyDescent="0.3">
      <c r="A233" s="6"/>
      <c r="B233" s="11">
        <v>22</v>
      </c>
      <c r="C233" s="124" t="s">
        <v>203</v>
      </c>
      <c r="D233" s="30" t="s">
        <v>20</v>
      </c>
      <c r="E233" s="126">
        <v>2276.09</v>
      </c>
      <c r="F233" s="125">
        <v>1</v>
      </c>
      <c r="G233" s="22">
        <f t="shared" si="22"/>
        <v>2276.09</v>
      </c>
      <c r="H233" s="1"/>
      <c r="I233" s="16">
        <f t="shared" si="23"/>
        <v>22</v>
      </c>
      <c r="J233" s="18" t="str">
        <f t="shared" si="24"/>
        <v>Выключатель автоматический, АЕ 2066-100 100А</v>
      </c>
      <c r="K233" s="28"/>
      <c r="L233" s="19" t="str">
        <f t="shared" si="25"/>
        <v>шт</v>
      </c>
      <c r="M233" s="24">
        <f t="shared" si="26"/>
        <v>2276.09</v>
      </c>
      <c r="N233" s="27"/>
      <c r="O233" s="19">
        <f t="shared" si="27"/>
        <v>1</v>
      </c>
      <c r="P233" s="21">
        <f t="shared" si="28"/>
        <v>0</v>
      </c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39" thickBot="1" x14ac:dyDescent="0.3">
      <c r="A234" s="6"/>
      <c r="B234" s="11">
        <v>23</v>
      </c>
      <c r="C234" s="124" t="s">
        <v>204</v>
      </c>
      <c r="D234" s="30" t="s">
        <v>20</v>
      </c>
      <c r="E234" s="126">
        <v>6355.93</v>
      </c>
      <c r="F234" s="125">
        <v>3</v>
      </c>
      <c r="G234" s="22">
        <f t="shared" si="22"/>
        <v>19067.79</v>
      </c>
      <c r="H234" s="1"/>
      <c r="I234" s="16">
        <f t="shared" si="23"/>
        <v>23</v>
      </c>
      <c r="J234" s="18" t="str">
        <f t="shared" si="24"/>
        <v>Выключатель автоматический, ВА 88-37 400А 35кА РЭ4000А</v>
      </c>
      <c r="K234" s="28"/>
      <c r="L234" s="19" t="str">
        <f t="shared" si="25"/>
        <v>шт</v>
      </c>
      <c r="M234" s="24">
        <f t="shared" si="26"/>
        <v>6355.93</v>
      </c>
      <c r="N234" s="27"/>
      <c r="O234" s="19">
        <f t="shared" si="27"/>
        <v>3</v>
      </c>
      <c r="P234" s="21">
        <f t="shared" si="28"/>
        <v>0</v>
      </c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51.75" thickBot="1" x14ac:dyDescent="0.3">
      <c r="A235" s="6"/>
      <c r="B235" s="11">
        <v>24</v>
      </c>
      <c r="C235" s="124" t="s">
        <v>62</v>
      </c>
      <c r="D235" s="30" t="s">
        <v>20</v>
      </c>
      <c r="E235" s="126">
        <v>936.89</v>
      </c>
      <c r="F235" s="125">
        <v>2</v>
      </c>
      <c r="G235" s="22">
        <f t="shared" si="22"/>
        <v>1873.78</v>
      </c>
      <c r="H235" s="1"/>
      <c r="I235" s="16">
        <f t="shared" si="23"/>
        <v>24</v>
      </c>
      <c r="J235" s="18" t="str">
        <f t="shared" si="24"/>
        <v>Выключатель автоматический АП503МТ Iр=3,5Iн  500В 25А, АП503МТ Iр=3,5Iн  500В 25А</v>
      </c>
      <c r="K235" s="28"/>
      <c r="L235" s="19" t="str">
        <f t="shared" si="25"/>
        <v>шт</v>
      </c>
      <c r="M235" s="24">
        <f t="shared" si="26"/>
        <v>936.89</v>
      </c>
      <c r="N235" s="27"/>
      <c r="O235" s="19">
        <f t="shared" si="27"/>
        <v>2</v>
      </c>
      <c r="P235" s="21">
        <f t="shared" si="28"/>
        <v>0</v>
      </c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51.75" thickBot="1" x14ac:dyDescent="0.3">
      <c r="A236" s="6"/>
      <c r="B236" s="11">
        <v>25</v>
      </c>
      <c r="C236" s="124" t="s">
        <v>205</v>
      </c>
      <c r="D236" s="30" t="s">
        <v>20</v>
      </c>
      <c r="E236" s="126">
        <v>745.76</v>
      </c>
      <c r="F236" s="125">
        <v>3</v>
      </c>
      <c r="G236" s="22">
        <f t="shared" si="22"/>
        <v>2237.2799999999997</v>
      </c>
      <c r="H236" s="1"/>
      <c r="I236" s="16">
        <f t="shared" si="23"/>
        <v>25</v>
      </c>
      <c r="J236" s="18" t="str">
        <f t="shared" si="24"/>
        <v>Выключатель автоматический АП50Б 2МТ Ip=10Iн 2,5А, АП50Б2МТ Ip=10Iн 2,5А</v>
      </c>
      <c r="K236" s="28"/>
      <c r="L236" s="19" t="str">
        <f t="shared" si="25"/>
        <v>шт</v>
      </c>
      <c r="M236" s="24">
        <f t="shared" si="26"/>
        <v>745.76</v>
      </c>
      <c r="N236" s="27"/>
      <c r="O236" s="19">
        <f t="shared" si="27"/>
        <v>3</v>
      </c>
      <c r="P236" s="21">
        <f t="shared" si="28"/>
        <v>0</v>
      </c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51.75" thickBot="1" x14ac:dyDescent="0.3">
      <c r="A237" s="6"/>
      <c r="B237" s="11">
        <v>26</v>
      </c>
      <c r="C237" s="124" t="s">
        <v>206</v>
      </c>
      <c r="D237" s="30" t="s">
        <v>20</v>
      </c>
      <c r="E237" s="126">
        <v>550.85</v>
      </c>
      <c r="F237" s="125">
        <v>2</v>
      </c>
      <c r="G237" s="22">
        <f t="shared" si="22"/>
        <v>1101.7</v>
      </c>
      <c r="H237" s="1"/>
      <c r="I237" s="16">
        <f t="shared" si="23"/>
        <v>26</v>
      </c>
      <c r="J237" s="18" t="str">
        <f t="shared" si="24"/>
        <v>Выключатель автоматический двухполюсный, АП50Б2МТ Iр=3,5Iн  25А</v>
      </c>
      <c r="K237" s="28"/>
      <c r="L237" s="19" t="str">
        <f t="shared" si="25"/>
        <v>шт</v>
      </c>
      <c r="M237" s="24">
        <f t="shared" si="26"/>
        <v>550.85</v>
      </c>
      <c r="N237" s="27"/>
      <c r="O237" s="19">
        <f t="shared" si="27"/>
        <v>2</v>
      </c>
      <c r="P237" s="21">
        <f t="shared" si="28"/>
        <v>0</v>
      </c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51.75" thickBot="1" x14ac:dyDescent="0.3">
      <c r="A238" s="6"/>
      <c r="B238" s="11">
        <v>27</v>
      </c>
      <c r="C238" s="124" t="s">
        <v>207</v>
      </c>
      <c r="D238" s="30" t="s">
        <v>20</v>
      </c>
      <c r="E238" s="126">
        <v>1112.31</v>
      </c>
      <c r="F238" s="125">
        <v>2</v>
      </c>
      <c r="G238" s="22">
        <f t="shared" si="22"/>
        <v>2224.62</v>
      </c>
      <c r="H238" s="1"/>
      <c r="I238" s="16">
        <f t="shared" si="23"/>
        <v>27</v>
      </c>
      <c r="J238" s="18" t="str">
        <f t="shared" si="24"/>
        <v>Выключатель автоматический трехполюсный, АП50Б3МТ Iр=3,5Iн  25А</v>
      </c>
      <c r="K238" s="28"/>
      <c r="L238" s="19" t="str">
        <f t="shared" si="25"/>
        <v>шт</v>
      </c>
      <c r="M238" s="24">
        <f t="shared" si="26"/>
        <v>1112.31</v>
      </c>
      <c r="N238" s="27"/>
      <c r="O238" s="19">
        <f t="shared" si="27"/>
        <v>2</v>
      </c>
      <c r="P238" s="21">
        <f t="shared" si="28"/>
        <v>0</v>
      </c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51.75" thickBot="1" x14ac:dyDescent="0.3">
      <c r="A239" s="6"/>
      <c r="B239" s="11">
        <v>28</v>
      </c>
      <c r="C239" s="124" t="s">
        <v>208</v>
      </c>
      <c r="D239" s="30" t="s">
        <v>20</v>
      </c>
      <c r="E239" s="126">
        <v>4872.88</v>
      </c>
      <c r="F239" s="125">
        <v>3</v>
      </c>
      <c r="G239" s="22">
        <f t="shared" si="22"/>
        <v>14618.64</v>
      </c>
      <c r="H239" s="1"/>
      <c r="I239" s="16">
        <f t="shared" si="23"/>
        <v>28</v>
      </c>
      <c r="J239" s="18" t="str">
        <f t="shared" si="24"/>
        <v>Выключатель автоматический трехполюсный, А 3716 ФУЗ 32А РЭ630А</v>
      </c>
      <c r="K239" s="28"/>
      <c r="L239" s="19" t="str">
        <f t="shared" si="25"/>
        <v>шт</v>
      </c>
      <c r="M239" s="24">
        <f t="shared" si="26"/>
        <v>4872.88</v>
      </c>
      <c r="N239" s="27"/>
      <c r="O239" s="19">
        <f t="shared" si="27"/>
        <v>3</v>
      </c>
      <c r="P239" s="21">
        <f t="shared" si="28"/>
        <v>0</v>
      </c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51.75" thickBot="1" x14ac:dyDescent="0.3">
      <c r="A240" s="6"/>
      <c r="B240" s="11">
        <v>29</v>
      </c>
      <c r="C240" s="124" t="s">
        <v>209</v>
      </c>
      <c r="D240" s="30" t="s">
        <v>20</v>
      </c>
      <c r="E240" s="126">
        <v>793.95</v>
      </c>
      <c r="F240" s="125">
        <v>2</v>
      </c>
      <c r="G240" s="22">
        <f t="shared" si="22"/>
        <v>1587.9</v>
      </c>
      <c r="H240" s="1"/>
      <c r="I240" s="16">
        <f t="shared" si="23"/>
        <v>29</v>
      </c>
      <c r="J240" s="18" t="str">
        <f t="shared" si="24"/>
        <v>Выключатель автоматический трехполюсный, АЕ 2043-100 50А</v>
      </c>
      <c r="K240" s="28"/>
      <c r="L240" s="19" t="str">
        <f t="shared" si="25"/>
        <v>шт</v>
      </c>
      <c r="M240" s="24">
        <f t="shared" si="26"/>
        <v>793.95</v>
      </c>
      <c r="N240" s="27"/>
      <c r="O240" s="19">
        <f t="shared" si="27"/>
        <v>2</v>
      </c>
      <c r="P240" s="21">
        <f t="shared" si="28"/>
        <v>0</v>
      </c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51.75" thickBot="1" x14ac:dyDescent="0.3">
      <c r="A241" s="6"/>
      <c r="B241" s="11">
        <v>30</v>
      </c>
      <c r="C241" s="124" t="s">
        <v>186</v>
      </c>
      <c r="D241" s="30" t="s">
        <v>20</v>
      </c>
      <c r="E241" s="126">
        <v>1719.72</v>
      </c>
      <c r="F241" s="125">
        <v>4</v>
      </c>
      <c r="G241" s="22">
        <f t="shared" si="22"/>
        <v>6878.88</v>
      </c>
      <c r="H241" s="1"/>
      <c r="I241" s="16">
        <f t="shared" si="23"/>
        <v>30</v>
      </c>
      <c r="J241" s="18" t="str">
        <f t="shared" si="24"/>
        <v>Выключатель автоматический трехполюсный, АП50Б3МТ Iр=3,5Iн  40А</v>
      </c>
      <c r="K241" s="28"/>
      <c r="L241" s="19" t="str">
        <f t="shared" si="25"/>
        <v>шт</v>
      </c>
      <c r="M241" s="24">
        <f t="shared" si="26"/>
        <v>1719.72</v>
      </c>
      <c r="N241" s="27"/>
      <c r="O241" s="19">
        <f t="shared" si="27"/>
        <v>4</v>
      </c>
      <c r="P241" s="21">
        <f t="shared" si="28"/>
        <v>0</v>
      </c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39" thickBot="1" x14ac:dyDescent="0.3">
      <c r="A242" s="6"/>
      <c r="B242" s="11">
        <v>31</v>
      </c>
      <c r="C242" s="124" t="s">
        <v>210</v>
      </c>
      <c r="D242" s="30" t="s">
        <v>20</v>
      </c>
      <c r="E242" s="126">
        <v>2881.36</v>
      </c>
      <c r="F242" s="125">
        <v>4</v>
      </c>
      <c r="G242" s="22">
        <f t="shared" si="22"/>
        <v>11525.44</v>
      </c>
      <c r="H242" s="1"/>
      <c r="I242" s="16">
        <f t="shared" si="23"/>
        <v>31</v>
      </c>
      <c r="J242" s="18" t="str">
        <f t="shared" si="24"/>
        <v>Выключатель кулачковый открытого исполнения, 4G-10-203-U</v>
      </c>
      <c r="K242" s="28"/>
      <c r="L242" s="19" t="str">
        <f t="shared" si="25"/>
        <v>шт</v>
      </c>
      <c r="M242" s="24">
        <f t="shared" si="26"/>
        <v>2881.36</v>
      </c>
      <c r="N242" s="27"/>
      <c r="O242" s="19">
        <f t="shared" si="27"/>
        <v>4</v>
      </c>
      <c r="P242" s="21">
        <f t="shared" si="28"/>
        <v>0</v>
      </c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6.25" thickBot="1" x14ac:dyDescent="0.3">
      <c r="A243" s="6"/>
      <c r="B243" s="11">
        <v>32</v>
      </c>
      <c r="C243" s="124" t="s">
        <v>211</v>
      </c>
      <c r="D243" s="30" t="s">
        <v>20</v>
      </c>
      <c r="E243" s="126">
        <v>33898.31</v>
      </c>
      <c r="F243" s="125">
        <v>3</v>
      </c>
      <c r="G243" s="22">
        <f t="shared" si="8"/>
        <v>101694.93</v>
      </c>
      <c r="H243" s="1"/>
      <c r="I243" s="16">
        <f t="shared" si="21"/>
        <v>32</v>
      </c>
      <c r="J243" s="18" t="str">
        <f t="shared" si="2"/>
        <v>Выключатель нагрузки, ВНА-10/400-Л-з-И2-УХЛ2</v>
      </c>
      <c r="K243" s="28"/>
      <c r="L243" s="19" t="str">
        <f t="shared" si="3"/>
        <v>шт</v>
      </c>
      <c r="M243" s="24">
        <f t="shared" si="4"/>
        <v>33898.31</v>
      </c>
      <c r="N243" s="27"/>
      <c r="O243" s="19">
        <f t="shared" si="5"/>
        <v>3</v>
      </c>
      <c r="P243" s="21">
        <f t="shared" si="6"/>
        <v>0</v>
      </c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6.25" thickBot="1" x14ac:dyDescent="0.3">
      <c r="A244" s="6"/>
      <c r="B244" s="11">
        <v>33</v>
      </c>
      <c r="C244" s="124" t="s">
        <v>212</v>
      </c>
      <c r="D244" s="30" t="s">
        <v>20</v>
      </c>
      <c r="E244" s="126">
        <v>46870.02</v>
      </c>
      <c r="F244" s="125">
        <v>8</v>
      </c>
      <c r="G244" s="22">
        <f t="shared" si="8"/>
        <v>374960.16</v>
      </c>
      <c r="H244" s="1"/>
      <c r="I244" s="16">
        <f t="shared" si="21"/>
        <v>33</v>
      </c>
      <c r="J244" s="18" t="str">
        <f t="shared" si="2"/>
        <v>Выключатель нагрузки, ВНА-СЭЩ-П  10/630-20зпУ2</v>
      </c>
      <c r="K244" s="28"/>
      <c r="L244" s="19" t="str">
        <f t="shared" si="3"/>
        <v>шт</v>
      </c>
      <c r="M244" s="24">
        <f t="shared" si="4"/>
        <v>46870.02</v>
      </c>
      <c r="N244" s="27"/>
      <c r="O244" s="19">
        <f t="shared" si="5"/>
        <v>8</v>
      </c>
      <c r="P244" s="21">
        <f t="shared" si="6"/>
        <v>0</v>
      </c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6.25" thickBot="1" x14ac:dyDescent="0.3">
      <c r="A245" s="6"/>
      <c r="B245" s="11">
        <v>34</v>
      </c>
      <c r="C245" s="124" t="s">
        <v>149</v>
      </c>
      <c r="D245" s="30" t="s">
        <v>20</v>
      </c>
      <c r="E245" s="126">
        <v>14830.51</v>
      </c>
      <c r="F245" s="125">
        <v>3</v>
      </c>
      <c r="G245" s="22">
        <f t="shared" si="8"/>
        <v>44491.53</v>
      </c>
      <c r="H245" s="1"/>
      <c r="I245" s="16">
        <f t="shared" si="21"/>
        <v>34</v>
      </c>
      <c r="J245" s="18" t="str">
        <f t="shared" si="2"/>
        <v>Выключатель нагрузки, ВНА-Л 10/630</v>
      </c>
      <c r="K245" s="28"/>
      <c r="L245" s="19" t="str">
        <f t="shared" si="3"/>
        <v>шт</v>
      </c>
      <c r="M245" s="24">
        <f t="shared" si="4"/>
        <v>14830.51</v>
      </c>
      <c r="N245" s="27"/>
      <c r="O245" s="19">
        <f t="shared" si="5"/>
        <v>3</v>
      </c>
      <c r="P245" s="21">
        <f t="shared" si="6"/>
        <v>0</v>
      </c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6.25" thickBot="1" x14ac:dyDescent="0.3">
      <c r="A246" s="6"/>
      <c r="B246" s="11">
        <v>35</v>
      </c>
      <c r="C246" s="124" t="s">
        <v>75</v>
      </c>
      <c r="D246" s="30" t="s">
        <v>20</v>
      </c>
      <c r="E246" s="126">
        <v>38983.050000000003</v>
      </c>
      <c r="F246" s="125">
        <v>2</v>
      </c>
      <c r="G246" s="22">
        <f t="shared" si="8"/>
        <v>77966.100000000006</v>
      </c>
      <c r="H246" s="1"/>
      <c r="I246" s="16">
        <f t="shared" si="21"/>
        <v>35</v>
      </c>
      <c r="J246" s="18" t="str">
        <f t="shared" si="2"/>
        <v>Выключатель нагрузки, ВНП-М1-10/630-20 (с приводом)</v>
      </c>
      <c r="K246" s="28"/>
      <c r="L246" s="19" t="str">
        <f t="shared" si="3"/>
        <v>шт</v>
      </c>
      <c r="M246" s="24">
        <f t="shared" si="4"/>
        <v>38983.050000000003</v>
      </c>
      <c r="N246" s="27"/>
      <c r="O246" s="19">
        <f t="shared" si="5"/>
        <v>2</v>
      </c>
      <c r="P246" s="21">
        <f t="shared" si="6"/>
        <v>0</v>
      </c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6.25" thickBot="1" x14ac:dyDescent="0.3">
      <c r="A247" s="6"/>
      <c r="B247" s="11">
        <v>36</v>
      </c>
      <c r="C247" s="124" t="s">
        <v>213</v>
      </c>
      <c r="D247" s="30" t="s">
        <v>20</v>
      </c>
      <c r="E247" s="126">
        <v>417.59</v>
      </c>
      <c r="F247" s="125">
        <v>1</v>
      </c>
      <c r="G247" s="22">
        <f t="shared" si="8"/>
        <v>417.59</v>
      </c>
      <c r="H247" s="1"/>
      <c r="I247" s="16">
        <f t="shared" si="21"/>
        <v>36</v>
      </c>
      <c r="J247" s="18" t="str">
        <f t="shared" si="2"/>
        <v>Выключатель пакетный, ПВ3-60</v>
      </c>
      <c r="K247" s="28"/>
      <c r="L247" s="19" t="str">
        <f t="shared" si="3"/>
        <v>шт</v>
      </c>
      <c r="M247" s="24">
        <f t="shared" si="4"/>
        <v>417.59</v>
      </c>
      <c r="N247" s="27"/>
      <c r="O247" s="19">
        <f t="shared" si="5"/>
        <v>1</v>
      </c>
      <c r="P247" s="21">
        <f t="shared" si="6"/>
        <v>0</v>
      </c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6.25" thickBot="1" x14ac:dyDescent="0.3">
      <c r="A248" s="6"/>
      <c r="B248" s="11">
        <v>37</v>
      </c>
      <c r="C248" s="124" t="s">
        <v>214</v>
      </c>
      <c r="D248" s="30" t="s">
        <v>20</v>
      </c>
      <c r="E248" s="126">
        <v>101.7</v>
      </c>
      <c r="F248" s="125">
        <v>2</v>
      </c>
      <c r="G248" s="22">
        <f t="shared" si="8"/>
        <v>203.4</v>
      </c>
      <c r="H248" s="1"/>
      <c r="I248" s="16">
        <f t="shared" si="21"/>
        <v>37</v>
      </c>
      <c r="J248" s="18" t="str">
        <f t="shared" si="2"/>
        <v>Выключатель пакетный, ПВ2-16</v>
      </c>
      <c r="K248" s="28"/>
      <c r="L248" s="19" t="str">
        <f t="shared" si="3"/>
        <v>шт</v>
      </c>
      <c r="M248" s="24">
        <f t="shared" si="4"/>
        <v>101.7</v>
      </c>
      <c r="N248" s="27"/>
      <c r="O248" s="19">
        <f t="shared" si="5"/>
        <v>2</v>
      </c>
      <c r="P248" s="21">
        <f t="shared" si="6"/>
        <v>0</v>
      </c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39" thickBot="1" x14ac:dyDescent="0.3">
      <c r="A249" s="6"/>
      <c r="B249" s="11">
        <v>38</v>
      </c>
      <c r="C249" s="124" t="s">
        <v>153</v>
      </c>
      <c r="D249" s="30" t="s">
        <v>20</v>
      </c>
      <c r="E249" s="126">
        <v>1779.66</v>
      </c>
      <c r="F249" s="125">
        <v>1</v>
      </c>
      <c r="G249" s="22">
        <f t="shared" si="8"/>
        <v>1779.66</v>
      </c>
      <c r="H249" s="1"/>
      <c r="I249" s="16">
        <f t="shared" si="21"/>
        <v>38</v>
      </c>
      <c r="J249" s="18" t="str">
        <f t="shared" si="2"/>
        <v>Выключатель-разъединитель, ВР-32-37А-31240-00УХЛ3-400А</v>
      </c>
      <c r="K249" s="28"/>
      <c r="L249" s="19" t="str">
        <f t="shared" si="3"/>
        <v>шт</v>
      </c>
      <c r="M249" s="24">
        <f t="shared" si="4"/>
        <v>1779.66</v>
      </c>
      <c r="N249" s="27"/>
      <c r="O249" s="19">
        <f t="shared" si="5"/>
        <v>1</v>
      </c>
      <c r="P249" s="21">
        <f t="shared" si="6"/>
        <v>0</v>
      </c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thickBot="1" x14ac:dyDescent="0.3">
      <c r="A250" s="6"/>
      <c r="B250" s="11">
        <v>39</v>
      </c>
      <c r="C250" s="124" t="s">
        <v>215</v>
      </c>
      <c r="D250" s="30" t="s">
        <v>20</v>
      </c>
      <c r="E250" s="126">
        <v>1186.44</v>
      </c>
      <c r="F250" s="125">
        <v>7</v>
      </c>
      <c r="G250" s="22">
        <f t="shared" si="8"/>
        <v>8305.08</v>
      </c>
      <c r="H250" s="1"/>
      <c r="I250" s="16">
        <f t="shared" si="21"/>
        <v>39</v>
      </c>
      <c r="J250" s="18" t="str">
        <f t="shared" si="2"/>
        <v>Ключ ввода, АПВ 4G-92-U</v>
      </c>
      <c r="K250" s="28"/>
      <c r="L250" s="19" t="str">
        <f t="shared" si="3"/>
        <v>шт</v>
      </c>
      <c r="M250" s="24">
        <f t="shared" si="4"/>
        <v>1186.44</v>
      </c>
      <c r="N250" s="27"/>
      <c r="O250" s="19">
        <f t="shared" si="5"/>
        <v>7</v>
      </c>
      <c r="P250" s="21">
        <f t="shared" si="6"/>
        <v>0</v>
      </c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6.25" thickBot="1" x14ac:dyDescent="0.3">
      <c r="A251" s="6"/>
      <c r="B251" s="11">
        <v>40</v>
      </c>
      <c r="C251" s="124" t="s">
        <v>216</v>
      </c>
      <c r="D251" s="30" t="s">
        <v>20</v>
      </c>
      <c r="E251" s="126">
        <v>1525.42</v>
      </c>
      <c r="F251" s="125">
        <v>5</v>
      </c>
      <c r="G251" s="22">
        <f t="shared" si="8"/>
        <v>7627.1</v>
      </c>
      <c r="H251" s="1"/>
      <c r="I251" s="16">
        <f t="shared" si="21"/>
        <v>40</v>
      </c>
      <c r="J251" s="18" t="str">
        <f t="shared" si="2"/>
        <v>Ключ управления, 4G10-203-U</v>
      </c>
      <c r="K251" s="28"/>
      <c r="L251" s="19" t="str">
        <f t="shared" si="3"/>
        <v>шт</v>
      </c>
      <c r="M251" s="24">
        <f t="shared" si="4"/>
        <v>1525.42</v>
      </c>
      <c r="N251" s="27"/>
      <c r="O251" s="19">
        <f t="shared" si="5"/>
        <v>5</v>
      </c>
      <c r="P251" s="21">
        <f t="shared" si="6"/>
        <v>0</v>
      </c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6.25" thickBot="1" x14ac:dyDescent="0.3">
      <c r="A252" s="6"/>
      <c r="B252" s="11">
        <v>41</v>
      </c>
      <c r="C252" s="124" t="s">
        <v>217</v>
      </c>
      <c r="D252" s="30" t="s">
        <v>20</v>
      </c>
      <c r="E252" s="126">
        <v>932.2</v>
      </c>
      <c r="F252" s="125">
        <v>4</v>
      </c>
      <c r="G252" s="22">
        <f t="shared" si="8"/>
        <v>3728.8</v>
      </c>
      <c r="H252" s="1"/>
      <c r="I252" s="16">
        <f t="shared" si="21"/>
        <v>41</v>
      </c>
      <c r="J252" s="18" t="str">
        <f t="shared" si="2"/>
        <v>Переключатель, 4G 10-56 U R014</v>
      </c>
      <c r="K252" s="28"/>
      <c r="L252" s="19" t="str">
        <f t="shared" si="3"/>
        <v>шт</v>
      </c>
      <c r="M252" s="24">
        <f t="shared" si="4"/>
        <v>932.2</v>
      </c>
      <c r="N252" s="27"/>
      <c r="O252" s="19">
        <f t="shared" si="5"/>
        <v>4</v>
      </c>
      <c r="P252" s="21">
        <f t="shared" si="6"/>
        <v>0</v>
      </c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6.25" thickBot="1" x14ac:dyDescent="0.3">
      <c r="A253" s="6"/>
      <c r="B253" s="11">
        <v>42</v>
      </c>
      <c r="C253" s="124" t="s">
        <v>218</v>
      </c>
      <c r="D253" s="30" t="s">
        <v>20</v>
      </c>
      <c r="E253" s="126">
        <v>1016.95</v>
      </c>
      <c r="F253" s="125">
        <v>4</v>
      </c>
      <c r="G253" s="22">
        <f t="shared" si="8"/>
        <v>4067.8</v>
      </c>
      <c r="H253" s="1"/>
      <c r="I253" s="16">
        <f t="shared" si="21"/>
        <v>42</v>
      </c>
      <c r="J253" s="18" t="str">
        <f t="shared" si="2"/>
        <v>Переключатель, 4G 10-203U 10А 3</v>
      </c>
      <c r="K253" s="28"/>
      <c r="L253" s="19" t="str">
        <f t="shared" si="3"/>
        <v>шт</v>
      </c>
      <c r="M253" s="24">
        <f t="shared" si="4"/>
        <v>1016.95</v>
      </c>
      <c r="N253" s="27"/>
      <c r="O253" s="19">
        <f t="shared" si="5"/>
        <v>4</v>
      </c>
      <c r="P253" s="21">
        <f t="shared" si="6"/>
        <v>0</v>
      </c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6.25" thickBot="1" x14ac:dyDescent="0.3">
      <c r="A254" s="6"/>
      <c r="B254" s="11">
        <v>43</v>
      </c>
      <c r="C254" s="124" t="s">
        <v>158</v>
      </c>
      <c r="D254" s="30" t="s">
        <v>20</v>
      </c>
      <c r="E254" s="126">
        <v>3389.83</v>
      </c>
      <c r="F254" s="125">
        <v>2</v>
      </c>
      <c r="G254" s="22">
        <f t="shared" si="8"/>
        <v>6779.66</v>
      </c>
      <c r="H254" s="1"/>
      <c r="I254" s="16">
        <f t="shared" si="21"/>
        <v>43</v>
      </c>
      <c r="J254" s="18" t="str">
        <f t="shared" si="2"/>
        <v>Переключатель, ПМОФ 45-334466/2- Д27 УЗ</v>
      </c>
      <c r="K254" s="28"/>
      <c r="L254" s="19" t="str">
        <f t="shared" si="3"/>
        <v>шт</v>
      </c>
      <c r="M254" s="24">
        <f t="shared" si="4"/>
        <v>3389.83</v>
      </c>
      <c r="N254" s="27"/>
      <c r="O254" s="19">
        <f t="shared" si="5"/>
        <v>2</v>
      </c>
      <c r="P254" s="21">
        <f t="shared" si="6"/>
        <v>0</v>
      </c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51.75" thickBot="1" x14ac:dyDescent="0.3">
      <c r="A255" s="6"/>
      <c r="B255" s="11">
        <v>44</v>
      </c>
      <c r="C255" s="124" t="s">
        <v>219</v>
      </c>
      <c r="D255" s="30" t="s">
        <v>20</v>
      </c>
      <c r="E255" s="126">
        <v>1224.44</v>
      </c>
      <c r="F255" s="125">
        <v>1</v>
      </c>
      <c r="G255" s="22">
        <f t="shared" si="8"/>
        <v>1224.44</v>
      </c>
      <c r="H255" s="1"/>
      <c r="I255" s="16">
        <f t="shared" si="21"/>
        <v>44</v>
      </c>
      <c r="J255" s="18" t="str">
        <f t="shared" si="2"/>
        <v>Переключатель врубной двухполюсный (анал.ВР3237А6), ВРА-1-2-52200-400А</v>
      </c>
      <c r="K255" s="28"/>
      <c r="L255" s="19" t="str">
        <f t="shared" si="3"/>
        <v>шт</v>
      </c>
      <c r="M255" s="24">
        <f t="shared" si="4"/>
        <v>1224.44</v>
      </c>
      <c r="N255" s="27"/>
      <c r="O255" s="19">
        <f t="shared" si="5"/>
        <v>1</v>
      </c>
      <c r="P255" s="21">
        <f t="shared" si="6"/>
        <v>0</v>
      </c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6.25" thickBot="1" x14ac:dyDescent="0.3">
      <c r="A256" s="6"/>
      <c r="B256" s="11">
        <v>45</v>
      </c>
      <c r="C256" s="124" t="s">
        <v>220</v>
      </c>
      <c r="D256" s="30" t="s">
        <v>20</v>
      </c>
      <c r="E256" s="126">
        <v>694.92</v>
      </c>
      <c r="F256" s="125">
        <v>5</v>
      </c>
      <c r="G256" s="22">
        <f t="shared" si="8"/>
        <v>3474.6</v>
      </c>
      <c r="H256" s="1"/>
      <c r="I256" s="16">
        <f t="shared" si="21"/>
        <v>45</v>
      </c>
      <c r="J256" s="18" t="str">
        <f t="shared" si="2"/>
        <v>Переключатель кулачковый, 4G10-92-U-R014</v>
      </c>
      <c r="K256" s="28"/>
      <c r="L256" s="19" t="str">
        <f t="shared" si="3"/>
        <v>шт</v>
      </c>
      <c r="M256" s="24">
        <f t="shared" si="4"/>
        <v>694.92</v>
      </c>
      <c r="N256" s="27"/>
      <c r="O256" s="19">
        <f t="shared" si="5"/>
        <v>5</v>
      </c>
      <c r="P256" s="21">
        <f t="shared" si="6"/>
        <v>0</v>
      </c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6.25" thickBot="1" x14ac:dyDescent="0.3">
      <c r="A257" s="6"/>
      <c r="B257" s="11">
        <v>46</v>
      </c>
      <c r="C257" s="124" t="s">
        <v>221</v>
      </c>
      <c r="D257" s="30" t="s">
        <v>20</v>
      </c>
      <c r="E257" s="126">
        <v>2457.63</v>
      </c>
      <c r="F257" s="125">
        <v>2</v>
      </c>
      <c r="G257" s="22">
        <f t="shared" si="8"/>
        <v>4915.26</v>
      </c>
      <c r="H257" s="1"/>
      <c r="I257" s="16">
        <f t="shared" si="21"/>
        <v>46</v>
      </c>
      <c r="J257" s="18" t="str">
        <f t="shared" si="2"/>
        <v>Пускатель магнитный, ПМА-4200 380В</v>
      </c>
      <c r="K257" s="28"/>
      <c r="L257" s="19" t="str">
        <f t="shared" si="3"/>
        <v>шт</v>
      </c>
      <c r="M257" s="24">
        <f t="shared" si="4"/>
        <v>2457.63</v>
      </c>
      <c r="N257" s="27"/>
      <c r="O257" s="19">
        <f t="shared" si="5"/>
        <v>2</v>
      </c>
      <c r="P257" s="21">
        <f t="shared" si="6"/>
        <v>0</v>
      </c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39" thickBot="1" x14ac:dyDescent="0.3">
      <c r="A258" s="6"/>
      <c r="B258" s="11">
        <v>47</v>
      </c>
      <c r="C258" s="124" t="s">
        <v>222</v>
      </c>
      <c r="D258" s="30" t="s">
        <v>20</v>
      </c>
      <c r="E258" s="126">
        <v>2372.88</v>
      </c>
      <c r="F258" s="125">
        <v>2</v>
      </c>
      <c r="G258" s="22">
        <f t="shared" si="8"/>
        <v>4745.76</v>
      </c>
      <c r="H258" s="1"/>
      <c r="I258" s="16">
        <f t="shared" si="21"/>
        <v>47</v>
      </c>
      <c r="J258" s="18" t="str">
        <f t="shared" si="2"/>
        <v>Пускатель электромагнитный, ПМ 12-063161 Iном=63А</v>
      </c>
      <c r="K258" s="28"/>
      <c r="L258" s="19" t="str">
        <f t="shared" si="3"/>
        <v>шт</v>
      </c>
      <c r="M258" s="24">
        <f t="shared" si="4"/>
        <v>2372.88</v>
      </c>
      <c r="N258" s="27"/>
      <c r="O258" s="19">
        <f t="shared" si="5"/>
        <v>2</v>
      </c>
      <c r="P258" s="21">
        <f t="shared" si="6"/>
        <v>0</v>
      </c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6.25" thickBot="1" x14ac:dyDescent="0.3">
      <c r="A259" s="6"/>
      <c r="B259" s="11">
        <v>48</v>
      </c>
      <c r="C259" s="124" t="s">
        <v>223</v>
      </c>
      <c r="D259" s="30" t="s">
        <v>20</v>
      </c>
      <c r="E259" s="126">
        <v>3995.52</v>
      </c>
      <c r="F259" s="125">
        <v>1</v>
      </c>
      <c r="G259" s="22">
        <f t="shared" si="8"/>
        <v>3995.52</v>
      </c>
      <c r="H259" s="1"/>
      <c r="I259" s="16">
        <f t="shared" si="21"/>
        <v>48</v>
      </c>
      <c r="J259" s="18" t="str">
        <f t="shared" si="2"/>
        <v>Пускатель-реверсивный-380В, ПМЛ-4500-63А</v>
      </c>
      <c r="K259" s="28"/>
      <c r="L259" s="19" t="str">
        <f t="shared" si="3"/>
        <v>шт</v>
      </c>
      <c r="M259" s="24">
        <f t="shared" si="4"/>
        <v>3995.52</v>
      </c>
      <c r="N259" s="27"/>
      <c r="O259" s="19">
        <f t="shared" si="5"/>
        <v>1</v>
      </c>
      <c r="P259" s="21">
        <f t="shared" si="6"/>
        <v>0</v>
      </c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6.25" thickBot="1" x14ac:dyDescent="0.3">
      <c r="A260" s="6"/>
      <c r="B260" s="11">
        <v>49</v>
      </c>
      <c r="C260" s="124" t="s">
        <v>224</v>
      </c>
      <c r="D260" s="30" t="s">
        <v>20</v>
      </c>
      <c r="E260" s="126">
        <v>10169.49</v>
      </c>
      <c r="F260" s="125">
        <v>1</v>
      </c>
      <c r="G260" s="22">
        <f t="shared" si="8"/>
        <v>10169.49</v>
      </c>
      <c r="H260" s="1"/>
      <c r="I260" s="16">
        <f t="shared" si="21"/>
        <v>49</v>
      </c>
      <c r="J260" s="18" t="str">
        <f t="shared" si="2"/>
        <v>Разъединитель, РЕ19-41-31140</v>
      </c>
      <c r="K260" s="28"/>
      <c r="L260" s="19" t="str">
        <f t="shared" si="3"/>
        <v>шт</v>
      </c>
      <c r="M260" s="24">
        <f t="shared" si="4"/>
        <v>10169.49</v>
      </c>
      <c r="N260" s="27"/>
      <c r="O260" s="19">
        <f t="shared" si="5"/>
        <v>1</v>
      </c>
      <c r="P260" s="21">
        <f t="shared" si="6"/>
        <v>0</v>
      </c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6.25" thickBot="1" x14ac:dyDescent="0.3">
      <c r="A261" s="6"/>
      <c r="B261" s="11">
        <v>50</v>
      </c>
      <c r="C261" s="124" t="s">
        <v>190</v>
      </c>
      <c r="D261" s="30" t="s">
        <v>20</v>
      </c>
      <c r="E261" s="126">
        <v>8474.58</v>
      </c>
      <c r="F261" s="125">
        <v>1</v>
      </c>
      <c r="G261" s="22">
        <f t="shared" si="8"/>
        <v>8474.58</v>
      </c>
      <c r="H261" s="1"/>
      <c r="I261" s="16">
        <f t="shared" si="21"/>
        <v>50</v>
      </c>
      <c r="J261" s="18" t="str">
        <f t="shared" si="2"/>
        <v>Разъединитель, РЕ19-41-31160</v>
      </c>
      <c r="K261" s="28"/>
      <c r="L261" s="19" t="str">
        <f t="shared" si="3"/>
        <v>шт</v>
      </c>
      <c r="M261" s="24">
        <f t="shared" si="4"/>
        <v>8474.58</v>
      </c>
      <c r="N261" s="27"/>
      <c r="O261" s="19">
        <f t="shared" si="5"/>
        <v>1</v>
      </c>
      <c r="P261" s="21">
        <f t="shared" si="6"/>
        <v>0</v>
      </c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39" thickBot="1" x14ac:dyDescent="0.3">
      <c r="A262" s="6"/>
      <c r="B262" s="11">
        <v>51</v>
      </c>
      <c r="C262" s="124" t="s">
        <v>225</v>
      </c>
      <c r="D262" s="30" t="s">
        <v>20</v>
      </c>
      <c r="E262" s="126">
        <v>4830.51</v>
      </c>
      <c r="F262" s="125">
        <v>4</v>
      </c>
      <c r="G262" s="22">
        <f t="shared" si="8"/>
        <v>19322.04</v>
      </c>
      <c r="H262" s="1"/>
      <c r="I262" s="16">
        <f t="shared" si="21"/>
        <v>51</v>
      </c>
      <c r="J262" s="18" t="str">
        <f t="shared" si="2"/>
        <v>Разъединитель (рубильник), Р-103 У3 1000 А ТУ3424-002-01395420-01</v>
      </c>
      <c r="K262" s="28"/>
      <c r="L262" s="19" t="str">
        <f t="shared" si="3"/>
        <v>шт</v>
      </c>
      <c r="M262" s="24">
        <f t="shared" si="4"/>
        <v>4830.51</v>
      </c>
      <c r="N262" s="27"/>
      <c r="O262" s="19">
        <f t="shared" si="5"/>
        <v>4</v>
      </c>
      <c r="P262" s="21">
        <f t="shared" si="6"/>
        <v>0</v>
      </c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thickBot="1" x14ac:dyDescent="0.3">
      <c r="A263" s="6"/>
      <c r="B263" s="11">
        <v>52</v>
      </c>
      <c r="C263" s="124" t="s">
        <v>226</v>
      </c>
      <c r="D263" s="30" t="s">
        <v>20</v>
      </c>
      <c r="E263" s="126">
        <v>2457.63</v>
      </c>
      <c r="F263" s="125">
        <v>17</v>
      </c>
      <c r="G263" s="22">
        <f t="shared" si="8"/>
        <v>41779.71</v>
      </c>
      <c r="H263" s="1"/>
      <c r="I263" s="16">
        <f t="shared" si="21"/>
        <v>52</v>
      </c>
      <c r="J263" s="18" t="str">
        <f t="shared" si="2"/>
        <v>Рубильник, БПВ-2 250 А</v>
      </c>
      <c r="K263" s="28"/>
      <c r="L263" s="19" t="str">
        <f t="shared" si="3"/>
        <v>шт</v>
      </c>
      <c r="M263" s="24">
        <f t="shared" si="4"/>
        <v>2457.63</v>
      </c>
      <c r="N263" s="27"/>
      <c r="O263" s="19">
        <f t="shared" si="5"/>
        <v>17</v>
      </c>
      <c r="P263" s="21">
        <f t="shared" si="6"/>
        <v>0</v>
      </c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thickBot="1" x14ac:dyDescent="0.3">
      <c r="A264" s="6"/>
      <c r="B264" s="11">
        <v>53</v>
      </c>
      <c r="C264" s="124" t="s">
        <v>227</v>
      </c>
      <c r="D264" s="30" t="s">
        <v>20</v>
      </c>
      <c r="E264" s="126">
        <v>1186.44</v>
      </c>
      <c r="F264" s="125">
        <v>2</v>
      </c>
      <c r="G264" s="22">
        <f t="shared" si="8"/>
        <v>2372.88</v>
      </c>
      <c r="H264" s="1"/>
      <c r="I264" s="16">
        <f t="shared" si="21"/>
        <v>53</v>
      </c>
      <c r="J264" s="18" t="str">
        <f t="shared" si="2"/>
        <v>Рубильник, ВР-32-37 400 А</v>
      </c>
      <c r="K264" s="28"/>
      <c r="L264" s="19" t="str">
        <f>D264</f>
        <v>шт</v>
      </c>
      <c r="M264" s="24">
        <f t="shared" si="4"/>
        <v>1186.44</v>
      </c>
      <c r="N264" s="27"/>
      <c r="O264" s="19">
        <f t="shared" si="5"/>
        <v>2</v>
      </c>
      <c r="P264" s="21">
        <f t="shared" si="6"/>
        <v>0</v>
      </c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6.25" thickBot="1" x14ac:dyDescent="0.3">
      <c r="A265" s="6"/>
      <c r="B265" s="11">
        <v>54</v>
      </c>
      <c r="C265" s="124" t="s">
        <v>99</v>
      </c>
      <c r="D265" s="30" t="s">
        <v>20</v>
      </c>
      <c r="E265" s="126">
        <v>3559.32</v>
      </c>
      <c r="F265" s="125">
        <v>9</v>
      </c>
      <c r="G265" s="22">
        <f t="shared" ref="G265" si="29">E265*F265</f>
        <v>32033.88</v>
      </c>
      <c r="H265" s="1"/>
      <c r="I265" s="16">
        <f t="shared" ref="I265" si="30">B265</f>
        <v>54</v>
      </c>
      <c r="J265" s="18" t="str">
        <f t="shared" ref="J265" si="31">C265</f>
        <v>Рубильник, РПС-2 250А правый</v>
      </c>
      <c r="K265" s="45"/>
      <c r="L265" s="46" t="str">
        <f>D265</f>
        <v>шт</v>
      </c>
      <c r="M265" s="47">
        <f t="shared" ref="M265" si="32">E265</f>
        <v>3559.32</v>
      </c>
      <c r="N265" s="44"/>
      <c r="O265" s="19">
        <f t="shared" ref="O265" si="33">F265</f>
        <v>9</v>
      </c>
      <c r="P265" s="21">
        <f t="shared" ref="P265" si="34">N265*O265</f>
        <v>0</v>
      </c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thickBot="1" x14ac:dyDescent="0.3">
      <c r="A266" s="6"/>
      <c r="B266" s="110" t="s">
        <v>25</v>
      </c>
      <c r="C266" s="111"/>
      <c r="D266" s="111"/>
      <c r="E266" s="111"/>
      <c r="F266" s="112"/>
      <c r="G266" s="31">
        <f>SUM(G212:G265)</f>
        <v>1272871.3700000001</v>
      </c>
      <c r="H266" s="52"/>
      <c r="I266" s="95" t="s">
        <v>25</v>
      </c>
      <c r="J266" s="96"/>
      <c r="K266" s="96"/>
      <c r="L266" s="96"/>
      <c r="M266" s="96"/>
      <c r="N266" s="96"/>
      <c r="O266" s="97"/>
      <c r="P266" s="48">
        <f>SUM(P212:P265)</f>
        <v>0</v>
      </c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x14ac:dyDescent="0.25">
      <c r="A267" s="6"/>
      <c r="B267" s="84" t="s">
        <v>28</v>
      </c>
      <c r="C267" s="113"/>
      <c r="D267" s="113"/>
      <c r="E267" s="113"/>
      <c r="F267" s="113"/>
      <c r="G267" s="113"/>
      <c r="H267" s="113"/>
      <c r="I267" s="113"/>
      <c r="J267" s="113"/>
      <c r="K267" s="113"/>
      <c r="L267" s="113"/>
      <c r="M267" s="113"/>
      <c r="N267" s="113"/>
      <c r="O267" s="113"/>
      <c r="P267" s="114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39" thickBot="1" x14ac:dyDescent="0.3">
      <c r="A268" s="6"/>
      <c r="B268" s="33">
        <v>1</v>
      </c>
      <c r="C268" s="124" t="s">
        <v>34</v>
      </c>
      <c r="D268" s="128" t="s">
        <v>20</v>
      </c>
      <c r="E268" s="126">
        <v>6101.69</v>
      </c>
      <c r="F268" s="126">
        <v>1</v>
      </c>
      <c r="G268" s="36">
        <f t="shared" si="8"/>
        <v>6101.69</v>
      </c>
      <c r="H268" s="1"/>
      <c r="I268" s="37">
        <v>1</v>
      </c>
      <c r="J268" s="53" t="str">
        <f t="shared" si="2"/>
        <v>Выключатель автоматический, ВА 88-37 3Р 400 А 35кА</v>
      </c>
      <c r="K268" s="39"/>
      <c r="L268" s="40" t="str">
        <f t="shared" si="3"/>
        <v>шт</v>
      </c>
      <c r="M268" s="41">
        <f t="shared" si="4"/>
        <v>6101.69</v>
      </c>
      <c r="N268" s="35"/>
      <c r="O268" s="19">
        <f t="shared" si="5"/>
        <v>1</v>
      </c>
      <c r="P268" s="21">
        <f t="shared" si="6"/>
        <v>0</v>
      </c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39" thickBot="1" x14ac:dyDescent="0.3">
      <c r="A269" s="6"/>
      <c r="B269" s="11">
        <v>2</v>
      </c>
      <c r="C269" s="124" t="s">
        <v>35</v>
      </c>
      <c r="D269" s="128" t="s">
        <v>20</v>
      </c>
      <c r="E269" s="126">
        <v>7372.88</v>
      </c>
      <c r="F269" s="126">
        <v>11</v>
      </c>
      <c r="G269" s="22">
        <f t="shared" si="8"/>
        <v>81101.680000000008</v>
      </c>
      <c r="H269" s="1"/>
      <c r="I269" s="16">
        <v>2</v>
      </c>
      <c r="J269" s="18" t="str">
        <f t="shared" si="2"/>
        <v>Выключатель автоматический, ВА 88-35 3Р 250 А 35кА</v>
      </c>
      <c r="K269" s="28"/>
      <c r="L269" s="19" t="str">
        <f t="shared" si="3"/>
        <v>шт</v>
      </c>
      <c r="M269" s="24">
        <f t="shared" si="4"/>
        <v>7372.88</v>
      </c>
      <c r="N269" s="27"/>
      <c r="O269" s="19">
        <f t="shared" si="5"/>
        <v>11</v>
      </c>
      <c r="P269" s="21">
        <f t="shared" si="6"/>
        <v>0</v>
      </c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39" thickBot="1" x14ac:dyDescent="0.3">
      <c r="A270" s="6"/>
      <c r="B270" s="11">
        <v>3</v>
      </c>
      <c r="C270" s="124" t="s">
        <v>37</v>
      </c>
      <c r="D270" s="128" t="s">
        <v>20</v>
      </c>
      <c r="E270" s="126">
        <v>3898.31</v>
      </c>
      <c r="F270" s="126">
        <v>6</v>
      </c>
      <c r="G270" s="22">
        <f t="shared" si="8"/>
        <v>23389.86</v>
      </c>
      <c r="H270" s="1"/>
      <c r="I270" s="16">
        <v>3</v>
      </c>
      <c r="J270" s="18" t="str">
        <f t="shared" si="2"/>
        <v>Выключатель автоматический, ВА 88-33 3Р 160 А 35кА</v>
      </c>
      <c r="K270" s="28"/>
      <c r="L270" s="19" t="str">
        <f t="shared" si="3"/>
        <v>шт</v>
      </c>
      <c r="M270" s="24">
        <f t="shared" si="4"/>
        <v>3898.31</v>
      </c>
      <c r="N270" s="27"/>
      <c r="O270" s="19">
        <f t="shared" si="5"/>
        <v>6</v>
      </c>
      <c r="P270" s="21">
        <f t="shared" si="6"/>
        <v>0</v>
      </c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39" thickBot="1" x14ac:dyDescent="0.3">
      <c r="A271" s="6"/>
      <c r="B271" s="11">
        <v>4</v>
      </c>
      <c r="C271" s="124" t="s">
        <v>228</v>
      </c>
      <c r="D271" s="128" t="s">
        <v>20</v>
      </c>
      <c r="E271" s="126">
        <v>203.39</v>
      </c>
      <c r="F271" s="126">
        <v>50</v>
      </c>
      <c r="G271" s="22">
        <f t="shared" si="8"/>
        <v>10169.5</v>
      </c>
      <c r="H271" s="1"/>
      <c r="I271" s="16">
        <v>4</v>
      </c>
      <c r="J271" s="18" t="str">
        <f t="shared" si="2"/>
        <v>Выключатель автоматический, ВА 47-29 1Р 32А хар-ка С</v>
      </c>
      <c r="K271" s="28"/>
      <c r="L271" s="19" t="str">
        <f t="shared" si="3"/>
        <v>шт</v>
      </c>
      <c r="M271" s="24">
        <f t="shared" si="4"/>
        <v>203.39</v>
      </c>
      <c r="N271" s="27"/>
      <c r="O271" s="19">
        <f t="shared" si="5"/>
        <v>50</v>
      </c>
      <c r="P271" s="21">
        <f t="shared" si="6"/>
        <v>0</v>
      </c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39" thickBot="1" x14ac:dyDescent="0.3">
      <c r="A272" s="6"/>
      <c r="B272" s="11">
        <v>5</v>
      </c>
      <c r="C272" s="124" t="s">
        <v>115</v>
      </c>
      <c r="D272" s="128" t="s">
        <v>20</v>
      </c>
      <c r="E272" s="126">
        <v>3472.32</v>
      </c>
      <c r="F272" s="126">
        <v>6</v>
      </c>
      <c r="G272" s="22">
        <f t="shared" si="8"/>
        <v>20833.920000000002</v>
      </c>
      <c r="H272" s="1"/>
      <c r="I272" s="16">
        <v>5</v>
      </c>
      <c r="J272" s="18" t="str">
        <f t="shared" si="2"/>
        <v>Выключатель автоматический, ВА 57-35 340010 160А</v>
      </c>
      <c r="K272" s="28"/>
      <c r="L272" s="19" t="str">
        <f t="shared" si="3"/>
        <v>шт</v>
      </c>
      <c r="M272" s="24">
        <f t="shared" si="4"/>
        <v>3472.32</v>
      </c>
      <c r="N272" s="27"/>
      <c r="O272" s="19">
        <f t="shared" si="5"/>
        <v>6</v>
      </c>
      <c r="P272" s="21">
        <f t="shared" si="6"/>
        <v>0</v>
      </c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39" thickBot="1" x14ac:dyDescent="0.3">
      <c r="A273" s="6"/>
      <c r="B273" s="11">
        <v>6</v>
      </c>
      <c r="C273" s="124" t="s">
        <v>47</v>
      </c>
      <c r="D273" s="128" t="s">
        <v>20</v>
      </c>
      <c r="E273" s="126">
        <v>4406.78</v>
      </c>
      <c r="F273" s="126">
        <v>2</v>
      </c>
      <c r="G273" s="22">
        <f t="shared" si="8"/>
        <v>8813.56</v>
      </c>
      <c r="H273" s="1"/>
      <c r="I273" s="16">
        <v>6</v>
      </c>
      <c r="J273" s="18" t="str">
        <f t="shared" si="2"/>
        <v>Выключатель автоматический, ВА 57-35 340010 250А РЭ2500А</v>
      </c>
      <c r="K273" s="28"/>
      <c r="L273" s="19" t="str">
        <f t="shared" si="3"/>
        <v>шт</v>
      </c>
      <c r="M273" s="24">
        <f t="shared" si="4"/>
        <v>4406.78</v>
      </c>
      <c r="N273" s="27"/>
      <c r="O273" s="19">
        <f t="shared" si="5"/>
        <v>2</v>
      </c>
      <c r="P273" s="21">
        <f t="shared" si="6"/>
        <v>0</v>
      </c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39" thickBot="1" x14ac:dyDescent="0.3">
      <c r="A274" s="6"/>
      <c r="B274" s="11">
        <v>7</v>
      </c>
      <c r="C274" s="124" t="s">
        <v>119</v>
      </c>
      <c r="D274" s="128" t="s">
        <v>20</v>
      </c>
      <c r="E274" s="126">
        <v>3305.08</v>
      </c>
      <c r="F274" s="126">
        <v>3</v>
      </c>
      <c r="G274" s="22">
        <f t="shared" si="8"/>
        <v>9915.24</v>
      </c>
      <c r="H274" s="1"/>
      <c r="I274" s="16">
        <v>7</v>
      </c>
      <c r="J274" s="18" t="str">
        <f t="shared" si="2"/>
        <v>Выключатель автоматический, ВА 99М 250 250А, 3Р, 25кА</v>
      </c>
      <c r="K274" s="28"/>
      <c r="L274" s="19" t="str">
        <f t="shared" si="3"/>
        <v>шт</v>
      </c>
      <c r="M274" s="24">
        <f t="shared" si="4"/>
        <v>3305.08</v>
      </c>
      <c r="N274" s="27"/>
      <c r="O274" s="19">
        <f t="shared" si="5"/>
        <v>3</v>
      </c>
      <c r="P274" s="21">
        <f t="shared" si="6"/>
        <v>0</v>
      </c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39" thickBot="1" x14ac:dyDescent="0.3">
      <c r="A275" s="6"/>
      <c r="B275" s="11">
        <v>8</v>
      </c>
      <c r="C275" s="124" t="s">
        <v>48</v>
      </c>
      <c r="D275" s="128" t="s">
        <v>20</v>
      </c>
      <c r="E275" s="126">
        <v>1864.41</v>
      </c>
      <c r="F275" s="126">
        <v>19</v>
      </c>
      <c r="G275" s="22">
        <f t="shared" si="8"/>
        <v>35423.79</v>
      </c>
      <c r="H275" s="1"/>
      <c r="I275" s="16">
        <v>8</v>
      </c>
      <c r="J275" s="18" t="str">
        <f t="shared" si="2"/>
        <v>Выключатель автоматический, ВА 88-32 3Р 100 А 25кА</v>
      </c>
      <c r="K275" s="28"/>
      <c r="L275" s="19" t="str">
        <f t="shared" si="3"/>
        <v>шт</v>
      </c>
      <c r="M275" s="24">
        <f t="shared" si="4"/>
        <v>1864.41</v>
      </c>
      <c r="N275" s="27"/>
      <c r="O275" s="19">
        <f t="shared" si="5"/>
        <v>19</v>
      </c>
      <c r="P275" s="21">
        <f t="shared" si="6"/>
        <v>0</v>
      </c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39" thickBot="1" x14ac:dyDescent="0.3">
      <c r="A276" s="6"/>
      <c r="B276" s="11">
        <v>9</v>
      </c>
      <c r="C276" s="124" t="s">
        <v>229</v>
      </c>
      <c r="D276" s="128" t="s">
        <v>20</v>
      </c>
      <c r="E276" s="126">
        <v>121.82</v>
      </c>
      <c r="F276" s="126">
        <v>150</v>
      </c>
      <c r="G276" s="22">
        <f t="shared" si="8"/>
        <v>18273</v>
      </c>
      <c r="H276" s="1"/>
      <c r="I276" s="16">
        <v>9</v>
      </c>
      <c r="J276" s="18" t="str">
        <f t="shared" si="2"/>
        <v>Выключатель автоматический, ВА 47-29 1Р 50А 4,5кА х-ка С</v>
      </c>
      <c r="K276" s="28"/>
      <c r="L276" s="19" t="str">
        <f t="shared" si="3"/>
        <v>шт</v>
      </c>
      <c r="M276" s="24">
        <f t="shared" si="4"/>
        <v>121.82</v>
      </c>
      <c r="N276" s="27"/>
      <c r="O276" s="19">
        <f t="shared" si="5"/>
        <v>150</v>
      </c>
      <c r="P276" s="21">
        <f t="shared" si="6"/>
        <v>0</v>
      </c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51.75" thickBot="1" x14ac:dyDescent="0.3">
      <c r="A277" s="6"/>
      <c r="B277" s="11">
        <v>10</v>
      </c>
      <c r="C277" s="124" t="s">
        <v>230</v>
      </c>
      <c r="D277" s="128" t="s">
        <v>20</v>
      </c>
      <c r="E277" s="126">
        <v>3353.19</v>
      </c>
      <c r="F277" s="126">
        <v>1</v>
      </c>
      <c r="G277" s="22">
        <f t="shared" si="8"/>
        <v>3353.19</v>
      </c>
      <c r="H277" s="1"/>
      <c r="I277" s="16">
        <v>10</v>
      </c>
      <c r="J277" s="18" t="str">
        <f t="shared" si="2"/>
        <v>Выключатель автоматический  ВА 88-33 3РР 63А 35 кА, ВА 88-33 3Р  63А 35 кА</v>
      </c>
      <c r="K277" s="28"/>
      <c r="L277" s="19" t="str">
        <f t="shared" si="3"/>
        <v>шт</v>
      </c>
      <c r="M277" s="24">
        <f t="shared" si="4"/>
        <v>3353.19</v>
      </c>
      <c r="N277" s="27"/>
      <c r="O277" s="19">
        <f t="shared" si="5"/>
        <v>1</v>
      </c>
      <c r="P277" s="21">
        <f t="shared" si="6"/>
        <v>0</v>
      </c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51.75" thickBot="1" x14ac:dyDescent="0.3">
      <c r="A278" s="6"/>
      <c r="B278" s="11">
        <v>11</v>
      </c>
      <c r="C278" s="124" t="s">
        <v>231</v>
      </c>
      <c r="D278" s="128" t="s">
        <v>20</v>
      </c>
      <c r="E278" s="126">
        <v>6271.19</v>
      </c>
      <c r="F278" s="126">
        <v>3</v>
      </c>
      <c r="G278" s="22">
        <f t="shared" si="8"/>
        <v>18813.57</v>
      </c>
      <c r="H278" s="1"/>
      <c r="I278" s="16">
        <v>11</v>
      </c>
      <c r="J278" s="18" t="str">
        <f t="shared" si="2"/>
        <v>Выключатель автоматический ВА 88-37 3Р 250 А 35кА, ВА 88-37 3Р 250 А 35кА</v>
      </c>
      <c r="K278" s="28"/>
      <c r="L278" s="19" t="str">
        <f t="shared" si="3"/>
        <v>шт</v>
      </c>
      <c r="M278" s="24">
        <f t="shared" si="4"/>
        <v>6271.19</v>
      </c>
      <c r="N278" s="27"/>
      <c r="O278" s="19">
        <f t="shared" si="5"/>
        <v>3</v>
      </c>
      <c r="P278" s="21">
        <f t="shared" si="6"/>
        <v>0</v>
      </c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6.25" thickBot="1" x14ac:dyDescent="0.3">
      <c r="A279" s="6"/>
      <c r="B279" s="11">
        <v>12</v>
      </c>
      <c r="C279" s="124" t="s">
        <v>75</v>
      </c>
      <c r="D279" s="128" t="s">
        <v>20</v>
      </c>
      <c r="E279" s="126">
        <v>38983.050000000003</v>
      </c>
      <c r="F279" s="126">
        <v>6</v>
      </c>
      <c r="G279" s="22">
        <f t="shared" si="8"/>
        <v>233898.30000000002</v>
      </c>
      <c r="H279" s="1"/>
      <c r="I279" s="16">
        <v>12</v>
      </c>
      <c r="J279" s="18" t="str">
        <f t="shared" si="2"/>
        <v>Выключатель нагрузки, ВНП-М1-10/630-20 (с приводом)</v>
      </c>
      <c r="K279" s="28"/>
      <c r="L279" s="19" t="str">
        <f t="shared" si="3"/>
        <v>шт</v>
      </c>
      <c r="M279" s="24">
        <f t="shared" si="4"/>
        <v>38983.050000000003</v>
      </c>
      <c r="N279" s="27"/>
      <c r="O279" s="19">
        <f t="shared" si="5"/>
        <v>6</v>
      </c>
      <c r="P279" s="21">
        <f t="shared" si="6"/>
        <v>0</v>
      </c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51.75" thickBot="1" x14ac:dyDescent="0.3">
      <c r="A280" s="6"/>
      <c r="B280" s="11">
        <v>13</v>
      </c>
      <c r="C280" s="124" t="s">
        <v>76</v>
      </c>
      <c r="D280" s="128" t="s">
        <v>20</v>
      </c>
      <c r="E280" s="126">
        <v>15338.98</v>
      </c>
      <c r="F280" s="126">
        <v>3</v>
      </c>
      <c r="G280" s="22">
        <f t="shared" si="8"/>
        <v>46016.94</v>
      </c>
      <c r="H280" s="1"/>
      <c r="I280" s="16">
        <v>13</v>
      </c>
      <c r="J280" s="18" t="str">
        <f t="shared" si="2"/>
        <v>Выключатель нагрузки  без предохранит., с заземляющ.ножами, ВНР-10/400-10з У3</v>
      </c>
      <c r="K280" s="28"/>
      <c r="L280" s="19" t="str">
        <f t="shared" si="3"/>
        <v>шт</v>
      </c>
      <c r="M280" s="24">
        <f t="shared" si="4"/>
        <v>15338.98</v>
      </c>
      <c r="N280" s="27"/>
      <c r="O280" s="19">
        <f t="shared" si="5"/>
        <v>3</v>
      </c>
      <c r="P280" s="21">
        <f t="shared" si="6"/>
        <v>0</v>
      </c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6.25" thickBot="1" x14ac:dyDescent="0.3">
      <c r="A281" s="6"/>
      <c r="B281" s="11">
        <v>14</v>
      </c>
      <c r="C281" s="124" t="s">
        <v>78</v>
      </c>
      <c r="D281" s="128" t="s">
        <v>20</v>
      </c>
      <c r="E281" s="126">
        <v>84.75</v>
      </c>
      <c r="F281" s="126">
        <v>10</v>
      </c>
      <c r="G281" s="22">
        <f t="shared" si="8"/>
        <v>847.5</v>
      </c>
      <c r="H281" s="1"/>
      <c r="I281" s="16">
        <v>14</v>
      </c>
      <c r="J281" s="18" t="str">
        <f t="shared" si="2"/>
        <v>Выключатель одноклавишный, А16-003</v>
      </c>
      <c r="K281" s="28"/>
      <c r="L281" s="19" t="str">
        <f t="shared" si="3"/>
        <v>шт</v>
      </c>
      <c r="M281" s="24">
        <f t="shared" si="4"/>
        <v>84.75</v>
      </c>
      <c r="N281" s="27"/>
      <c r="O281" s="19">
        <f t="shared" si="5"/>
        <v>10</v>
      </c>
      <c r="P281" s="21">
        <f t="shared" si="6"/>
        <v>0</v>
      </c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6.25" thickBot="1" x14ac:dyDescent="0.3">
      <c r="A282" s="6"/>
      <c r="B282" s="11">
        <v>15</v>
      </c>
      <c r="C282" s="124" t="s">
        <v>91</v>
      </c>
      <c r="D282" s="128" t="s">
        <v>20</v>
      </c>
      <c r="E282" s="126">
        <v>3135.6</v>
      </c>
      <c r="F282" s="126">
        <v>2</v>
      </c>
      <c r="G282" s="22">
        <f t="shared" si="8"/>
        <v>6271.2</v>
      </c>
      <c r="H282" s="1"/>
      <c r="I282" s="16">
        <v>15</v>
      </c>
      <c r="J282" s="18" t="str">
        <f t="shared" si="2"/>
        <v>Рубильник, РПС-2 250А левый</v>
      </c>
      <c r="K282" s="28"/>
      <c r="L282" s="19" t="str">
        <f t="shared" si="3"/>
        <v>шт</v>
      </c>
      <c r="M282" s="24">
        <f t="shared" si="4"/>
        <v>3135.6</v>
      </c>
      <c r="N282" s="27"/>
      <c r="O282" s="19">
        <f t="shared" si="5"/>
        <v>2</v>
      </c>
      <c r="P282" s="21">
        <f t="shared" si="6"/>
        <v>0</v>
      </c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6.25" thickBot="1" x14ac:dyDescent="0.3">
      <c r="A283" s="6"/>
      <c r="B283" s="11">
        <v>16</v>
      </c>
      <c r="C283" s="124" t="s">
        <v>93</v>
      </c>
      <c r="D283" s="128" t="s">
        <v>20</v>
      </c>
      <c r="E283" s="126">
        <v>2627.12</v>
      </c>
      <c r="F283" s="126">
        <v>2</v>
      </c>
      <c r="G283" s="22">
        <f t="shared" si="8"/>
        <v>5254.24</v>
      </c>
      <c r="H283" s="1"/>
      <c r="I283" s="16">
        <v>16</v>
      </c>
      <c r="J283" s="18" t="str">
        <f t="shared" si="2"/>
        <v>рубильник, РПС-4 400А 380В левый</v>
      </c>
      <c r="K283" s="28"/>
      <c r="L283" s="19" t="str">
        <f t="shared" si="3"/>
        <v>шт</v>
      </c>
      <c r="M283" s="24">
        <f t="shared" si="4"/>
        <v>2627.12</v>
      </c>
      <c r="N283" s="27"/>
      <c r="O283" s="19">
        <f t="shared" si="5"/>
        <v>2</v>
      </c>
      <c r="P283" s="21">
        <f t="shared" si="6"/>
        <v>0</v>
      </c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6.25" thickBot="1" x14ac:dyDescent="0.3">
      <c r="A284" s="6"/>
      <c r="B284" s="11">
        <v>17</v>
      </c>
      <c r="C284" s="124" t="s">
        <v>94</v>
      </c>
      <c r="D284" s="128" t="s">
        <v>20</v>
      </c>
      <c r="E284" s="126">
        <v>3389.83</v>
      </c>
      <c r="F284" s="126">
        <v>2</v>
      </c>
      <c r="G284" s="22">
        <f t="shared" si="8"/>
        <v>6779.66</v>
      </c>
      <c r="H284" s="1"/>
      <c r="I284" s="16">
        <v>17</v>
      </c>
      <c r="J284" s="18" t="str">
        <f t="shared" si="2"/>
        <v>рубильник, РПС-4 400А 380В правый</v>
      </c>
      <c r="K284" s="28"/>
      <c r="L284" s="19" t="str">
        <f t="shared" si="3"/>
        <v>шт</v>
      </c>
      <c r="M284" s="24">
        <f t="shared" si="4"/>
        <v>3389.83</v>
      </c>
      <c r="N284" s="27"/>
      <c r="O284" s="19">
        <f t="shared" si="5"/>
        <v>2</v>
      </c>
      <c r="P284" s="21">
        <f t="shared" si="6"/>
        <v>0</v>
      </c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6.25" thickBot="1" x14ac:dyDescent="0.3">
      <c r="A285" s="6"/>
      <c r="B285" s="11">
        <v>18</v>
      </c>
      <c r="C285" s="124" t="s">
        <v>98</v>
      </c>
      <c r="D285" s="128" t="s">
        <v>20</v>
      </c>
      <c r="E285" s="126">
        <v>2118.64</v>
      </c>
      <c r="F285" s="126">
        <v>1</v>
      </c>
      <c r="G285" s="22">
        <f t="shared" si="8"/>
        <v>2118.64</v>
      </c>
      <c r="H285" s="1"/>
      <c r="I285" s="16">
        <v>18</v>
      </c>
      <c r="J285" s="18" t="str">
        <f t="shared" si="2"/>
        <v>Рубильник, РПС-1 100А  правый</v>
      </c>
      <c r="K285" s="28"/>
      <c r="L285" s="19" t="str">
        <f t="shared" si="3"/>
        <v>шт</v>
      </c>
      <c r="M285" s="24">
        <f t="shared" si="4"/>
        <v>2118.64</v>
      </c>
      <c r="N285" s="27"/>
      <c r="O285" s="19">
        <f t="shared" si="5"/>
        <v>1</v>
      </c>
      <c r="P285" s="21">
        <f t="shared" si="6"/>
        <v>0</v>
      </c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6.25" thickBot="1" x14ac:dyDescent="0.3">
      <c r="A286" s="6"/>
      <c r="B286" s="11">
        <v>19</v>
      </c>
      <c r="C286" s="124" t="s">
        <v>167</v>
      </c>
      <c r="D286" s="128" t="s">
        <v>20</v>
      </c>
      <c r="E286" s="126">
        <v>2373.29</v>
      </c>
      <c r="F286" s="126">
        <v>1</v>
      </c>
      <c r="G286" s="22">
        <f t="shared" si="8"/>
        <v>2373.29</v>
      </c>
      <c r="H286" s="1"/>
      <c r="I286" s="16">
        <v>19</v>
      </c>
      <c r="J286" s="18" t="str">
        <f t="shared" si="2"/>
        <v>Рубильник, РПС-1 100А  левый</v>
      </c>
      <c r="K286" s="28"/>
      <c r="L286" s="19" t="str">
        <f t="shared" si="3"/>
        <v>шт</v>
      </c>
      <c r="M286" s="24">
        <f t="shared" si="4"/>
        <v>2373.29</v>
      </c>
      <c r="N286" s="27"/>
      <c r="O286" s="19">
        <f t="shared" si="5"/>
        <v>1</v>
      </c>
      <c r="P286" s="21">
        <f t="shared" si="6"/>
        <v>0</v>
      </c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6.25" thickBot="1" x14ac:dyDescent="0.3">
      <c r="A287" s="6"/>
      <c r="B287" s="11">
        <v>20</v>
      </c>
      <c r="C287" s="124" t="s">
        <v>99</v>
      </c>
      <c r="D287" s="128" t="s">
        <v>20</v>
      </c>
      <c r="E287" s="126">
        <v>3559.32</v>
      </c>
      <c r="F287" s="126">
        <v>4</v>
      </c>
      <c r="G287" s="22">
        <f t="shared" si="8"/>
        <v>14237.28</v>
      </c>
      <c r="H287" s="1"/>
      <c r="I287" s="16">
        <v>20</v>
      </c>
      <c r="J287" s="18" t="str">
        <f t="shared" si="2"/>
        <v>Рубильник, РПС-2 250А правый</v>
      </c>
      <c r="K287" s="28"/>
      <c r="L287" s="19" t="str">
        <f t="shared" si="3"/>
        <v>шт</v>
      </c>
      <c r="M287" s="24">
        <f t="shared" si="4"/>
        <v>3559.32</v>
      </c>
      <c r="N287" s="27"/>
      <c r="O287" s="19">
        <f t="shared" si="5"/>
        <v>4</v>
      </c>
      <c r="P287" s="21">
        <f t="shared" si="6"/>
        <v>0</v>
      </c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thickBot="1" x14ac:dyDescent="0.3">
      <c r="A288" s="6"/>
      <c r="B288" s="11">
        <v>21</v>
      </c>
      <c r="C288" s="124" t="s">
        <v>169</v>
      </c>
      <c r="D288" s="128" t="s">
        <v>20</v>
      </c>
      <c r="E288" s="126">
        <v>2203.39</v>
      </c>
      <c r="F288" s="126">
        <v>1</v>
      </c>
      <c r="G288" s="22">
        <f t="shared" si="8"/>
        <v>2203.39</v>
      </c>
      <c r="H288" s="1"/>
      <c r="I288" s="16">
        <v>21</v>
      </c>
      <c r="J288" s="18" t="str">
        <f t="shared" si="2"/>
        <v>Рубильник, РБ-34 400А</v>
      </c>
      <c r="K288" s="28"/>
      <c r="L288" s="19" t="str">
        <f t="shared" si="3"/>
        <v>шт</v>
      </c>
      <c r="M288" s="24">
        <f t="shared" si="4"/>
        <v>2203.39</v>
      </c>
      <c r="N288" s="27"/>
      <c r="O288" s="19">
        <f t="shared" si="5"/>
        <v>1</v>
      </c>
      <c r="P288" s="21">
        <f t="shared" si="6"/>
        <v>0</v>
      </c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thickBot="1" x14ac:dyDescent="0.3">
      <c r="A289" s="6"/>
      <c r="B289" s="115" t="s">
        <v>29</v>
      </c>
      <c r="C289" s="116"/>
      <c r="D289" s="116"/>
      <c r="E289" s="116"/>
      <c r="F289" s="117"/>
      <c r="G289" s="31">
        <f>SUM(G268:G288)</f>
        <v>556189.44000000018</v>
      </c>
      <c r="H289" s="52"/>
      <c r="I289" s="118" t="s">
        <v>29</v>
      </c>
      <c r="J289" s="119"/>
      <c r="K289" s="119"/>
      <c r="L289" s="119"/>
      <c r="M289" s="119"/>
      <c r="N289" s="119"/>
      <c r="O289" s="120"/>
      <c r="P289" s="48">
        <f>SUM(P268:P288)</f>
        <v>0</v>
      </c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x14ac:dyDescent="0.25">
      <c r="A290" s="6"/>
      <c r="B290" s="84" t="s">
        <v>30</v>
      </c>
      <c r="C290" s="85"/>
      <c r="D290" s="85"/>
      <c r="E290" s="85"/>
      <c r="F290" s="85"/>
      <c r="G290" s="85"/>
      <c r="H290" s="85"/>
      <c r="I290" s="85"/>
      <c r="J290" s="85"/>
      <c r="K290" s="85"/>
      <c r="L290" s="85"/>
      <c r="M290" s="85"/>
      <c r="N290" s="85"/>
      <c r="O290" s="85"/>
      <c r="P290" s="86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38.25" x14ac:dyDescent="0.25">
      <c r="A291" s="6"/>
      <c r="B291" s="63">
        <v>1</v>
      </c>
      <c r="C291" s="124" t="s">
        <v>39</v>
      </c>
      <c r="D291" s="30" t="s">
        <v>20</v>
      </c>
      <c r="E291" s="126">
        <v>913.12</v>
      </c>
      <c r="F291" s="125">
        <v>4</v>
      </c>
      <c r="G291" s="58">
        <f t="shared" si="8"/>
        <v>3652.48</v>
      </c>
      <c r="H291" s="55"/>
      <c r="I291" s="16">
        <v>1</v>
      </c>
      <c r="J291" s="60" t="str">
        <f t="shared" si="2"/>
        <v>Выключатель автоматический, АП50Б3МТ Iр=3,5Iн 500В 6,3А</v>
      </c>
      <c r="K291" s="57"/>
      <c r="L291" s="61" t="str">
        <f t="shared" si="3"/>
        <v>шт</v>
      </c>
      <c r="M291" s="62">
        <f t="shared" si="4"/>
        <v>913.12</v>
      </c>
      <c r="N291" s="57"/>
      <c r="O291" s="61">
        <f t="shared" si="5"/>
        <v>4</v>
      </c>
      <c r="P291" s="62">
        <f t="shared" si="6"/>
        <v>0</v>
      </c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38.25" x14ac:dyDescent="0.25">
      <c r="A292" s="6"/>
      <c r="B292" s="63">
        <v>2</v>
      </c>
      <c r="C292" s="124" t="s">
        <v>45</v>
      </c>
      <c r="D292" s="30" t="s">
        <v>20</v>
      </c>
      <c r="E292" s="126">
        <v>3901.92</v>
      </c>
      <c r="F292" s="125">
        <v>3</v>
      </c>
      <c r="G292" s="58">
        <f t="shared" si="8"/>
        <v>11705.76</v>
      </c>
      <c r="H292" s="55"/>
      <c r="I292" s="59">
        <v>2</v>
      </c>
      <c r="J292" s="60" t="str">
        <f t="shared" si="2"/>
        <v>Выключатель автоматический, ВА 88-35 3Р 160А 35кА ИЭК</v>
      </c>
      <c r="K292" s="57"/>
      <c r="L292" s="61" t="str">
        <f t="shared" si="3"/>
        <v>шт</v>
      </c>
      <c r="M292" s="62">
        <f t="shared" si="4"/>
        <v>3901.92</v>
      </c>
      <c r="N292" s="57"/>
      <c r="O292" s="61">
        <f t="shared" si="5"/>
        <v>3</v>
      </c>
      <c r="P292" s="62">
        <f t="shared" si="6"/>
        <v>0</v>
      </c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38.25" x14ac:dyDescent="0.25">
      <c r="A293" s="6"/>
      <c r="B293" s="63">
        <v>3</v>
      </c>
      <c r="C293" s="124" t="s">
        <v>114</v>
      </c>
      <c r="D293" s="30" t="s">
        <v>20</v>
      </c>
      <c r="E293" s="126">
        <v>4322.03</v>
      </c>
      <c r="F293" s="125">
        <v>3</v>
      </c>
      <c r="G293" s="58">
        <f t="shared" si="8"/>
        <v>12966.09</v>
      </c>
      <c r="H293" s="55"/>
      <c r="I293" s="16">
        <v>3</v>
      </c>
      <c r="J293" s="60" t="str">
        <f t="shared" si="2"/>
        <v>Выключатель автоматический, ВА 88-35 3Р 125А 35кА ИЭК</v>
      </c>
      <c r="K293" s="57"/>
      <c r="L293" s="61" t="str">
        <f t="shared" si="3"/>
        <v>шт</v>
      </c>
      <c r="M293" s="62">
        <f t="shared" si="4"/>
        <v>4322.03</v>
      </c>
      <c r="N293" s="57"/>
      <c r="O293" s="61">
        <f t="shared" si="5"/>
        <v>3</v>
      </c>
      <c r="P293" s="62">
        <f t="shared" si="6"/>
        <v>0</v>
      </c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38.25" x14ac:dyDescent="0.25">
      <c r="A294" s="6"/>
      <c r="B294" s="63">
        <v>4</v>
      </c>
      <c r="C294" s="124" t="s">
        <v>135</v>
      </c>
      <c r="D294" s="30" t="s">
        <v>20</v>
      </c>
      <c r="E294" s="126">
        <v>3559.32</v>
      </c>
      <c r="F294" s="125">
        <v>5</v>
      </c>
      <c r="G294" s="58">
        <f t="shared" si="8"/>
        <v>17796.600000000002</v>
      </c>
      <c r="H294" s="55"/>
      <c r="I294" s="59">
        <v>4</v>
      </c>
      <c r="J294" s="60" t="str">
        <f t="shared" si="2"/>
        <v>Выключатель автоматический, ВА 88-35 250А 35кА РЭ2500А</v>
      </c>
      <c r="K294" s="57"/>
      <c r="L294" s="61" t="str">
        <f t="shared" si="3"/>
        <v>шт</v>
      </c>
      <c r="M294" s="62">
        <f t="shared" si="4"/>
        <v>3559.32</v>
      </c>
      <c r="N294" s="57"/>
      <c r="O294" s="61">
        <f t="shared" si="5"/>
        <v>5</v>
      </c>
      <c r="P294" s="62">
        <f t="shared" si="6"/>
        <v>0</v>
      </c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38.25" x14ac:dyDescent="0.25">
      <c r="A295" s="6"/>
      <c r="B295" s="63">
        <v>5</v>
      </c>
      <c r="C295" s="124" t="s">
        <v>204</v>
      </c>
      <c r="D295" s="30" t="s">
        <v>20</v>
      </c>
      <c r="E295" s="126">
        <v>6355.93</v>
      </c>
      <c r="F295" s="125">
        <v>5</v>
      </c>
      <c r="G295" s="58">
        <f t="shared" si="8"/>
        <v>31779.65</v>
      </c>
      <c r="H295" s="55"/>
      <c r="I295" s="16">
        <v>5</v>
      </c>
      <c r="J295" s="60" t="str">
        <f t="shared" si="2"/>
        <v>Выключатель автоматический, ВА 88-37 400А 35кА РЭ4000А</v>
      </c>
      <c r="K295" s="57"/>
      <c r="L295" s="61" t="str">
        <f t="shared" si="3"/>
        <v>шт</v>
      </c>
      <c r="M295" s="62">
        <f t="shared" si="4"/>
        <v>6355.93</v>
      </c>
      <c r="N295" s="57"/>
      <c r="O295" s="61">
        <f t="shared" si="5"/>
        <v>5</v>
      </c>
      <c r="P295" s="62">
        <f t="shared" si="6"/>
        <v>0</v>
      </c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51" x14ac:dyDescent="0.25">
      <c r="A296" s="6"/>
      <c r="B296" s="63">
        <v>6</v>
      </c>
      <c r="C296" s="124" t="s">
        <v>67</v>
      </c>
      <c r="D296" s="30" t="s">
        <v>20</v>
      </c>
      <c r="E296" s="126">
        <v>692.99</v>
      </c>
      <c r="F296" s="125">
        <v>4</v>
      </c>
      <c r="G296" s="58">
        <f t="shared" si="8"/>
        <v>2771.96</v>
      </c>
      <c r="H296" s="55"/>
      <c r="I296" s="59">
        <v>6</v>
      </c>
      <c r="J296" s="60" t="str">
        <f t="shared" si="2"/>
        <v>Выключатель автоматический двухполюсный, АП50Б2МТ Iр=3,5Iн  4А</v>
      </c>
      <c r="K296" s="57"/>
      <c r="L296" s="61" t="str">
        <f t="shared" si="3"/>
        <v>шт</v>
      </c>
      <c r="M296" s="62">
        <f t="shared" si="4"/>
        <v>692.99</v>
      </c>
      <c r="N296" s="57"/>
      <c r="O296" s="61">
        <f t="shared" si="5"/>
        <v>4</v>
      </c>
      <c r="P296" s="62">
        <f t="shared" si="6"/>
        <v>0</v>
      </c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51" x14ac:dyDescent="0.25">
      <c r="A297" s="6"/>
      <c r="B297" s="63">
        <v>7</v>
      </c>
      <c r="C297" s="124" t="s">
        <v>184</v>
      </c>
      <c r="D297" s="30" t="s">
        <v>20</v>
      </c>
      <c r="E297" s="126">
        <v>692.99</v>
      </c>
      <c r="F297" s="125">
        <v>4</v>
      </c>
      <c r="G297" s="58">
        <f t="shared" si="8"/>
        <v>2771.96</v>
      </c>
      <c r="H297" s="55"/>
      <c r="I297" s="16">
        <v>7</v>
      </c>
      <c r="J297" s="60" t="str">
        <f t="shared" si="2"/>
        <v>Выключатель автоматический двухполюсный, АП50Б2МТ Iр=3,5Iн  2,5А</v>
      </c>
      <c r="K297" s="57"/>
      <c r="L297" s="61" t="str">
        <f t="shared" si="3"/>
        <v>шт</v>
      </c>
      <c r="M297" s="62">
        <f t="shared" si="4"/>
        <v>692.99</v>
      </c>
      <c r="N297" s="57"/>
      <c r="O297" s="61">
        <f t="shared" si="5"/>
        <v>4</v>
      </c>
      <c r="P297" s="62">
        <f t="shared" si="6"/>
        <v>0</v>
      </c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51" x14ac:dyDescent="0.25">
      <c r="A298" s="6"/>
      <c r="B298" s="63">
        <v>8</v>
      </c>
      <c r="C298" s="124" t="s">
        <v>232</v>
      </c>
      <c r="D298" s="30" t="s">
        <v>20</v>
      </c>
      <c r="E298" s="126">
        <v>426.54</v>
      </c>
      <c r="F298" s="125">
        <v>8</v>
      </c>
      <c r="G298" s="58">
        <f t="shared" si="8"/>
        <v>3412.32</v>
      </c>
      <c r="H298" s="55"/>
      <c r="I298" s="59">
        <v>8</v>
      </c>
      <c r="J298" s="60" t="str">
        <f t="shared" si="2"/>
        <v>Выключатель автоматический двухполюсный, АП50Б2МТ Iр=3,5Iн  1,6А</v>
      </c>
      <c r="K298" s="57"/>
      <c r="L298" s="61" t="str">
        <f t="shared" si="3"/>
        <v>шт</v>
      </c>
      <c r="M298" s="62">
        <f t="shared" si="4"/>
        <v>426.54</v>
      </c>
      <c r="N298" s="57"/>
      <c r="O298" s="61">
        <f t="shared" si="5"/>
        <v>8</v>
      </c>
      <c r="P298" s="62">
        <f t="shared" si="6"/>
        <v>0</v>
      </c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5.5" x14ac:dyDescent="0.25">
      <c r="A299" s="6"/>
      <c r="B299" s="63">
        <v>9</v>
      </c>
      <c r="C299" s="124" t="s">
        <v>233</v>
      </c>
      <c r="D299" s="30" t="s">
        <v>20</v>
      </c>
      <c r="E299" s="126">
        <v>3813.56</v>
      </c>
      <c r="F299" s="125">
        <v>4</v>
      </c>
      <c r="G299" s="58">
        <f t="shared" si="8"/>
        <v>15254.24</v>
      </c>
      <c r="H299" s="55"/>
      <c r="I299" s="16">
        <v>9</v>
      </c>
      <c r="J299" s="60" t="str">
        <f t="shared" si="2"/>
        <v>Контактор, МК2-20Б, 63А, УХЛ3</v>
      </c>
      <c r="K299" s="57"/>
      <c r="L299" s="61" t="str">
        <f t="shared" si="3"/>
        <v>шт</v>
      </c>
      <c r="M299" s="62">
        <f t="shared" si="4"/>
        <v>3813.56</v>
      </c>
      <c r="N299" s="57"/>
      <c r="O299" s="61">
        <f t="shared" si="5"/>
        <v>4</v>
      </c>
      <c r="P299" s="62">
        <f t="shared" si="6"/>
        <v>0</v>
      </c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x14ac:dyDescent="0.25">
      <c r="A300" s="6"/>
      <c r="B300" s="121" t="s">
        <v>31</v>
      </c>
      <c r="C300" s="122"/>
      <c r="D300" s="122"/>
      <c r="E300" s="122"/>
      <c r="F300" s="123"/>
      <c r="G300" s="64">
        <f>SUM(G291:G299)</f>
        <v>102111.06000000004</v>
      </c>
      <c r="H300" s="1"/>
      <c r="I300" s="66" t="s">
        <v>31</v>
      </c>
      <c r="J300" s="67"/>
      <c r="K300" s="67"/>
      <c r="L300" s="67"/>
      <c r="M300" s="67"/>
      <c r="N300" s="67"/>
      <c r="O300" s="68"/>
      <c r="P300" s="65">
        <f>SUM(P291:P299)</f>
        <v>0</v>
      </c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1" customHeight="1" thickBot="1" x14ac:dyDescent="0.3">
      <c r="A301" s="6"/>
      <c r="B301" s="72" t="s">
        <v>7</v>
      </c>
      <c r="C301" s="73"/>
      <c r="D301" s="73"/>
      <c r="E301" s="73"/>
      <c r="F301" s="74"/>
      <c r="G301" s="56">
        <f>G300+G289+G266+G210+G169+G78</f>
        <v>7330083.4499999974</v>
      </c>
      <c r="H301" s="1"/>
      <c r="I301" s="72" t="s">
        <v>7</v>
      </c>
      <c r="J301" s="73"/>
      <c r="K301" s="73"/>
      <c r="L301" s="73"/>
      <c r="M301" s="73"/>
      <c r="N301" s="73"/>
      <c r="O301" s="74"/>
      <c r="P301" s="56">
        <f>P300+P289+P266+P210+P169+P78</f>
        <v>0</v>
      </c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" customHeight="1" x14ac:dyDescent="0.25">
      <c r="A302" s="6"/>
      <c r="B302" s="108" t="s">
        <v>17</v>
      </c>
      <c r="C302" s="109"/>
      <c r="D302" s="109"/>
      <c r="E302" s="109"/>
      <c r="F302" s="25">
        <v>0.2</v>
      </c>
      <c r="G302" s="14">
        <f>G301*F302</f>
        <v>1466016.6899999995</v>
      </c>
      <c r="H302" s="1"/>
      <c r="I302" s="108" t="s">
        <v>17</v>
      </c>
      <c r="J302" s="109"/>
      <c r="K302" s="109"/>
      <c r="L302" s="109"/>
      <c r="M302" s="109"/>
      <c r="N302" s="109"/>
      <c r="O302" s="25">
        <v>0.2</v>
      </c>
      <c r="P302" s="14">
        <f>P301*O302</f>
        <v>0</v>
      </c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thickBot="1" x14ac:dyDescent="0.3">
      <c r="A303" s="6"/>
      <c r="B303" s="100" t="s">
        <v>8</v>
      </c>
      <c r="C303" s="101"/>
      <c r="D303" s="101"/>
      <c r="E303" s="101"/>
      <c r="F303" s="102"/>
      <c r="G303" s="15">
        <f>G301+G302</f>
        <v>8796100.1399999969</v>
      </c>
      <c r="H303" s="1"/>
      <c r="I303" s="100" t="s">
        <v>8</v>
      </c>
      <c r="J303" s="101"/>
      <c r="K303" s="101"/>
      <c r="L303" s="101"/>
      <c r="M303" s="101"/>
      <c r="N303" s="101"/>
      <c r="O303" s="102"/>
      <c r="P303" s="15">
        <f>P301+P302</f>
        <v>0</v>
      </c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33.75" customHeight="1" x14ac:dyDescent="0.25">
      <c r="B304" s="1"/>
      <c r="C304" s="1"/>
      <c r="D304" s="1"/>
      <c r="E304" s="1"/>
      <c r="F304" s="2"/>
      <c r="G304" s="2"/>
      <c r="H304" s="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2:26" ht="151.5" customHeight="1" x14ac:dyDescent="0.25"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1"/>
    </row>
    <row r="306" spans="2:26" x14ac:dyDescent="0.25">
      <c r="Z306" s="1"/>
    </row>
  </sheetData>
  <mergeCells count="30">
    <mergeCell ref="B1:P1"/>
    <mergeCell ref="B3:E3"/>
    <mergeCell ref="B301:F301"/>
    <mergeCell ref="B303:F303"/>
    <mergeCell ref="B4:G4"/>
    <mergeCell ref="B7:G7"/>
    <mergeCell ref="I303:O303"/>
    <mergeCell ref="B302:E302"/>
    <mergeCell ref="I302:N302"/>
    <mergeCell ref="B266:F266"/>
    <mergeCell ref="I266:O266"/>
    <mergeCell ref="B267:P267"/>
    <mergeCell ref="B289:F289"/>
    <mergeCell ref="I289:O289"/>
    <mergeCell ref="B290:P290"/>
    <mergeCell ref="B300:F300"/>
    <mergeCell ref="I300:O300"/>
    <mergeCell ref="I7:P7"/>
    <mergeCell ref="I301:O301"/>
    <mergeCell ref="B9:P9"/>
    <mergeCell ref="B78:F78"/>
    <mergeCell ref="I78:O78"/>
    <mergeCell ref="B79:P79"/>
    <mergeCell ref="B169:F169"/>
    <mergeCell ref="I169:O169"/>
    <mergeCell ref="B170:P170"/>
    <mergeCell ref="B171:P171"/>
    <mergeCell ref="B210:F210"/>
    <mergeCell ref="I210:O210"/>
    <mergeCell ref="B211:P211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Бакшеев Тимофей Николаевич</cp:lastModifiedBy>
  <dcterms:created xsi:type="dcterms:W3CDTF">2018-05-22T01:14:50Z</dcterms:created>
  <dcterms:modified xsi:type="dcterms:W3CDTF">2018-11-07T02:12:04Z</dcterms:modified>
</cp:coreProperties>
</file>