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16815" windowHeight="688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G144" i="1" l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43" i="1"/>
  <c r="O144" i="1"/>
  <c r="P144" i="1" s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25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00" i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59" i="1"/>
  <c r="G10" i="1"/>
  <c r="O143" i="1" l="1"/>
  <c r="P143" i="1" s="1"/>
  <c r="M143" i="1"/>
  <c r="L143" i="1"/>
  <c r="J143" i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O100" i="1"/>
  <c r="P100" i="1" s="1"/>
  <c r="O101" i="1"/>
  <c r="P101" i="1" s="1"/>
  <c r="O125" i="1"/>
  <c r="P125" i="1" s="1"/>
  <c r="M100" i="1"/>
  <c r="M101" i="1"/>
  <c r="M125" i="1"/>
  <c r="L100" i="1"/>
  <c r="L101" i="1"/>
  <c r="L125" i="1"/>
  <c r="J100" i="1"/>
  <c r="J101" i="1"/>
  <c r="J125" i="1"/>
  <c r="I100" i="1"/>
  <c r="I101" i="1"/>
  <c r="I125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O59" i="1"/>
  <c r="P59" i="1" s="1"/>
  <c r="M59" i="1"/>
  <c r="L59" i="1"/>
  <c r="J59" i="1"/>
  <c r="I60" i="1"/>
  <c r="I59" i="1"/>
  <c r="G163" i="1" l="1"/>
  <c r="G164" i="1" s="1"/>
  <c r="P163" i="1"/>
  <c r="P164" i="1" s="1"/>
  <c r="P141" i="1"/>
  <c r="G141" i="1"/>
  <c r="P123" i="1"/>
  <c r="G123" i="1"/>
  <c r="P97" i="1"/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G97" i="1" l="1"/>
  <c r="I11" i="1" l="1"/>
  <c r="I10" i="1"/>
  <c r="O10" i="1"/>
  <c r="P10" i="1" s="1"/>
  <c r="L10" i="1"/>
  <c r="J10" i="1"/>
  <c r="P57" i="1" l="1"/>
  <c r="P165" i="1" s="1"/>
  <c r="P166" i="1" s="1"/>
  <c r="M10" i="1"/>
  <c r="G57" i="1" l="1"/>
  <c r="G165" i="1" s="1"/>
  <c r="G166" i="1" s="1"/>
</calcChain>
</file>

<file path=xl/sharedStrings.xml><?xml version="1.0" encoding="utf-8"?>
<sst xmlns="http://schemas.openxmlformats.org/spreadsheetml/2006/main" count="330" uniqueCount="109">
  <si>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</si>
  <si>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</si>
  <si>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</si>
  <si>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</si>
  <si>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</si>
  <si>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</si>
  <si>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</si>
  <si>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</si>
  <si>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</si>
  <si>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</si>
  <si>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</si>
  <si>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</si>
  <si>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</si>
  <si>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</si>
  <si>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</si>
  <si>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</si>
  <si>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</si>
  <si>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</si>
  <si>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</si>
  <si>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</si>
  <si>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</si>
  <si>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</si>
  <si>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</si>
  <si>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</si>
  <si>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</si>
  <si>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</si>
  <si>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</si>
  <si>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1.5. филиал АО «ДРСК» «Южно-Якутские электрические сети»</t>
  </si>
  <si>
    <t>Итого по филиалу "ЮЯЭС"</t>
  </si>
  <si>
    <t>Структура НМЦ</t>
  </si>
  <si>
    <t>Линейно-сцепная арматура (для неизолированного провода)</t>
  </si>
  <si>
    <t>Вязка спиральная, ПВС 35/50-10-2</t>
  </si>
  <si>
    <t>Вязка спиральная, ПВС 35/50-10</t>
  </si>
  <si>
    <t>Вязка спиральная, ВС 35/50-2</t>
  </si>
  <si>
    <t>Вязка спиральная, ВС 70/95,2</t>
  </si>
  <si>
    <t>Гаситель вибрации, ГПГ-0,8-9,1-400А/10-13</t>
  </si>
  <si>
    <t>Гаситель вибрации , ГВУ-1,2-1,6</t>
  </si>
  <si>
    <t>Гаситель вибрации, ГВП-0,8-9,1-350</t>
  </si>
  <si>
    <t>Гаситель вибрации, ГВП-1,6-11-400</t>
  </si>
  <si>
    <t>Зажим аппаратный прессуемый, А2А-120-2</t>
  </si>
  <si>
    <t>Зажим аппаратный прессуемый, А2А-95-2</t>
  </si>
  <si>
    <t>Зажим аппаратный прессуемый, А4А-300-2</t>
  </si>
  <si>
    <t>Зажим аппаратный прессуемый, А2А-70-1</t>
  </si>
  <si>
    <t>Зажим аппаратный прессуемый, А2А-50-2</t>
  </si>
  <si>
    <t>Зажим аппаратный прессуемый, А4А-120-2</t>
  </si>
  <si>
    <t>Зажим аппаратный прессуемый, А4А-240-2</t>
  </si>
  <si>
    <t>Зажим аппаратный прессуемый, А1А-35-1</t>
  </si>
  <si>
    <t>Зажим заземляющий, ЗПС-50-3</t>
  </si>
  <si>
    <t>Зажим натяжной болтовой, НБ-2-6А</t>
  </si>
  <si>
    <t>Зажим натяжной спиральный, ЗНС-Т-7,0-7,9П/70</t>
  </si>
  <si>
    <t>Зажим поддерживающий, ПСО-13,3/13,6П-33</t>
  </si>
  <si>
    <t>Зажим поддерживающий спирального типа, ПС-15,4 П-11</t>
  </si>
  <si>
    <t>Зажим соединительный спирального типа, СС-15,2-21</t>
  </si>
  <si>
    <t>Зажимы натяжные болтовые, НБ 2-6</t>
  </si>
  <si>
    <t xml:space="preserve">Зажимы натяжные клиновые коушные, НКК-1-1Б </t>
  </si>
  <si>
    <t>Зажимы ответвительные прессуемые, ОА-120-1</t>
  </si>
  <si>
    <t>Зажимы поддерживающие глухие, ПГН-3-5</t>
  </si>
  <si>
    <t>Зажимы соединительные овальные, СОАС-70-3</t>
  </si>
  <si>
    <t>Зажимы соединительные овальные, СОАС-50-3</t>
  </si>
  <si>
    <t>Зажимы соединительные овольные, СОАС-120-3</t>
  </si>
  <si>
    <t>Зажимы соединительные плашечные, ПС-1-1</t>
  </si>
  <si>
    <t>Зажимы соединительные плашечные, ПА-1-1</t>
  </si>
  <si>
    <t>Зажимы соединительные плашечные, ПА-4-1</t>
  </si>
  <si>
    <t>Зажимы соединительные плашечные, ПА-2-2</t>
  </si>
  <si>
    <t>Зажимы соединительные плашечные, ПС-2-1</t>
  </si>
  <si>
    <t>Звено промежуточное, ПРТ-7-1</t>
  </si>
  <si>
    <t>Звено промежуточное, ПР-7-6</t>
  </si>
  <si>
    <t>Звенья промежуточные (талреп), ПТР-16-1</t>
  </si>
  <si>
    <t>Звенья промежуточные монтажные , ПТМ-7-3</t>
  </si>
  <si>
    <t>Звенья промежуточные регулируемые, ПРР 7-1</t>
  </si>
  <si>
    <t>Серьга , СРС-7-16</t>
  </si>
  <si>
    <t>Серьга, СР-7-16</t>
  </si>
  <si>
    <t>Скоба, СК-7-1А</t>
  </si>
  <si>
    <t>Скоба, СК-12-1А</t>
  </si>
  <si>
    <t>Узел крепления, КГП-7-3</t>
  </si>
  <si>
    <t>Узел крепления, КГП-7-1</t>
  </si>
  <si>
    <t xml:space="preserve">Ушки однолапчатые , У1К-7-16 </t>
  </si>
  <si>
    <t>Ушко однолапчатое, У1-7-16</t>
  </si>
  <si>
    <t>Балласт к поддерживающим зажимам для одного провода, БЛ-100-1</t>
  </si>
  <si>
    <t>Гаситель вибрации, ГВУ-0,6-0,8</t>
  </si>
  <si>
    <t>Зажим монтажный натяжной, МП-1</t>
  </si>
  <si>
    <t>Зажим натяжной болтовой, НБ-1</t>
  </si>
  <si>
    <t>Зажим натяжной болтовой, НБ-3-6Б</t>
  </si>
  <si>
    <t>Зажим плашечный, ПС-2-1А</t>
  </si>
  <si>
    <t>Зажимы натяжные клиновые , НК-1-1 кл №3</t>
  </si>
  <si>
    <t>Зажимы поддерживающие глухие, ПГН-2-6</t>
  </si>
  <si>
    <t>Зажимы поддерживающие глухие, ПГ-3-12</t>
  </si>
  <si>
    <t>Зажимы соединительные овальные, СОАС-150-3</t>
  </si>
  <si>
    <t>Зажимы соединительные овальные, СОАС-95-3</t>
  </si>
  <si>
    <t>Зажимы соединительные плашечные, ПАМ-2-1</t>
  </si>
  <si>
    <t>Патроны термитные, ПАС-240</t>
  </si>
  <si>
    <t>Патроны термитные, ПАС-120</t>
  </si>
  <si>
    <t>Патроны термитные, ПАС-150</t>
  </si>
  <si>
    <t>Скоба, СКД-10-1</t>
  </si>
  <si>
    <t>Термоспички (1 упак-20 шт)</t>
  </si>
  <si>
    <t>Ушки двухлапчатые, У2-7-16</t>
  </si>
  <si>
    <t>Ушки двухлапчатые, У2К-7-16</t>
  </si>
  <si>
    <t>упак</t>
  </si>
  <si>
    <t>Вязка спиральная, ПВС 70/95-10-2</t>
  </si>
  <si>
    <t>Гаситель вибрации, ГВ-4443-02М</t>
  </si>
  <si>
    <t xml:space="preserve">Зажим  соединительный плашечный, ПА-3-2 </t>
  </si>
  <si>
    <t>Зажим аппаратный прессуемый, А4А-150-8</t>
  </si>
  <si>
    <t>Зажим ремонтный спирального типа, РС-15,2-01</t>
  </si>
  <si>
    <t>Зажимы соединительные плашечные, ПС-3-1</t>
  </si>
  <si>
    <t>Зажим соединительный спиральный, СС-24,0-11</t>
  </si>
  <si>
    <t xml:space="preserve">Скобы трехлапчатые, СКТ-7-1 </t>
  </si>
  <si>
    <t>Зажимы соединительные овальные, СОАС-185-3</t>
  </si>
  <si>
    <t>Зажимы соединительные овальные, СОАС-35-3</t>
  </si>
  <si>
    <t>Звенья промежуточные монтажные, ПТМ-7-2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</si>
</sst>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0" fontId="0" fillId="0" borderId="32" xfId="0" applyNumberFormat="1" applyFont="1" applyBorder="1" applyAlignment="1">
      <alignment horizontal="left" vertical="center" wrapText="1"/>
    </xf>
    <xf numFmtId="1" fontId="0" fillId="0" borderId="32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33" xfId="0" applyNumberFormat="1" applyFont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7" xfId="0" applyNumberFormat="1" applyFont="1" applyFill="1" applyBorder="1" applyAlignment="1">
      <alignment horizontal="left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4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4" fontId="7" fillId="6" borderId="33" xfId="0" applyNumberFormat="1" applyFont="1" applyFill="1" applyBorder="1" applyAlignment="1" applyProtection="1">
      <alignment horizontal="center" vertical="top" wrapText="1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8" xfId="0" applyNumberFormat="1" applyFont="1" applyFill="1" applyBorder="1" applyAlignment="1">
      <alignment horizontal="center" vertical="top" wrapText="1"/>
    </xf>
    <xf numFmtId="4" fontId="1" fillId="6" borderId="59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9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0" borderId="56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11" fillId="6" borderId="56" xfId="0" applyFont="1" applyFill="1" applyBorder="1" applyAlignment="1">
      <alignment horizontal="left"/>
    </xf>
    <xf numFmtId="0" fontId="11" fillId="6" borderId="50" xfId="0" applyFont="1" applyFill="1" applyBorder="1" applyAlignment="1">
      <alignment horizontal="left"/>
    </xf>
    <xf numFmtId="0" fontId="11" fillId="6" borderId="57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9"/>
  <sheetViews>
    <sheetView tabSelected="1" topLeftCell="A143" zoomScaleNormal="100" workbookViewId="0">
      <selection activeCell="E101" sqref="E101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9" t="s">
        <v>29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0" t="s">
        <v>11</v>
      </c>
      <c r="C3" s="61"/>
      <c r="D3" s="61"/>
      <c r="E3" s="62"/>
      <c r="F3" s="23">
        <v>1934133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9" t="s">
        <v>30</v>
      </c>
      <c r="C4" s="69"/>
      <c r="D4" s="69"/>
      <c r="E4" s="69"/>
      <c r="F4" s="69"/>
      <c r="G4" s="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70" t="s">
        <v>12</v>
      </c>
      <c r="C7" s="62"/>
      <c r="D7" s="71"/>
      <c r="E7" s="71"/>
      <c r="F7" s="72"/>
      <c r="G7" s="73"/>
      <c r="H7" s="5"/>
      <c r="I7" s="60" t="s">
        <v>3</v>
      </c>
      <c r="J7" s="61"/>
      <c r="K7" s="61"/>
      <c r="L7" s="61"/>
      <c r="M7" s="61"/>
      <c r="N7" s="61"/>
      <c r="O7" s="61"/>
      <c r="P7" s="9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43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92" t="s">
        <v>17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0">
        <v>1</v>
      </c>
      <c r="C10" s="26" t="s">
        <v>31</v>
      </c>
      <c r="D10" s="39" t="s">
        <v>19</v>
      </c>
      <c r="E10" s="110">
        <v>156.30000000000001</v>
      </c>
      <c r="F10" s="27">
        <v>47</v>
      </c>
      <c r="G10" s="33">
        <f>E10*F10</f>
        <v>7346.1</v>
      </c>
      <c r="H10" s="1"/>
      <c r="I10" s="34">
        <f>B10</f>
        <v>1</v>
      </c>
      <c r="J10" s="35" t="str">
        <f>C10</f>
        <v>Вязка спиральная, ПВС 35/50-10-2</v>
      </c>
      <c r="K10" s="41"/>
      <c r="L10" s="37" t="str">
        <f>D10</f>
        <v>шт</v>
      </c>
      <c r="M10" s="38">
        <f>E10</f>
        <v>156.30000000000001</v>
      </c>
      <c r="N10" s="31"/>
      <c r="O10" s="37">
        <f>F10</f>
        <v>47</v>
      </c>
      <c r="P10" s="4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thickBot="1" x14ac:dyDescent="0.3">
      <c r="A11" s="6"/>
      <c r="B11" s="11">
        <v>2</v>
      </c>
      <c r="C11" s="26" t="s">
        <v>32</v>
      </c>
      <c r="D11" s="39" t="s">
        <v>19</v>
      </c>
      <c r="E11" s="109">
        <v>82.39</v>
      </c>
      <c r="F11" s="27">
        <v>100</v>
      </c>
      <c r="G11" s="33">
        <f t="shared" ref="G11:G56" si="0">E11*F11</f>
        <v>8239</v>
      </c>
      <c r="H11" s="1"/>
      <c r="I11" s="16">
        <f t="shared" ref="I11:I56" si="1">B11</f>
        <v>2</v>
      </c>
      <c r="J11" s="35" t="str">
        <f t="shared" ref="J11:J56" si="2">C11</f>
        <v>Вязка спиральная, ПВС 35/50-10</v>
      </c>
      <c r="K11" s="13"/>
      <c r="L11" s="37" t="str">
        <f t="shared" ref="L11:L56" si="3">D11</f>
        <v>шт</v>
      </c>
      <c r="M11" s="38">
        <f t="shared" ref="M11:M56" si="4">E11</f>
        <v>82.39</v>
      </c>
      <c r="N11" s="12"/>
      <c r="O11" s="37">
        <f t="shared" ref="O11:O56" si="5">F11</f>
        <v>100</v>
      </c>
      <c r="P11" s="42">
        <f t="shared" ref="P11:P56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6"/>
      <c r="B12" s="11">
        <v>3</v>
      </c>
      <c r="C12" s="26" t="s">
        <v>33</v>
      </c>
      <c r="D12" s="39" t="s">
        <v>19</v>
      </c>
      <c r="E12" s="109">
        <v>81.319999999999993</v>
      </c>
      <c r="F12" s="27">
        <v>24</v>
      </c>
      <c r="G12" s="33">
        <f t="shared" si="0"/>
        <v>1951.6799999999998</v>
      </c>
      <c r="H12" s="1"/>
      <c r="I12" s="16">
        <f t="shared" si="1"/>
        <v>3</v>
      </c>
      <c r="J12" s="35" t="str">
        <f t="shared" si="2"/>
        <v>Вязка спиральная, ВС 35/50-2</v>
      </c>
      <c r="K12" s="13"/>
      <c r="L12" s="37" t="str">
        <f t="shared" si="3"/>
        <v>шт</v>
      </c>
      <c r="M12" s="38">
        <f t="shared" si="4"/>
        <v>81.319999999999993</v>
      </c>
      <c r="N12" s="12"/>
      <c r="O12" s="37">
        <f t="shared" si="5"/>
        <v>24</v>
      </c>
      <c r="P12" s="42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thickBot="1" x14ac:dyDescent="0.3">
      <c r="A13" s="6"/>
      <c r="B13" s="11">
        <v>4</v>
      </c>
      <c r="C13" s="26" t="s">
        <v>34</v>
      </c>
      <c r="D13" s="39" t="s">
        <v>19</v>
      </c>
      <c r="E13" s="109">
        <v>95.85</v>
      </c>
      <c r="F13" s="27">
        <v>36</v>
      </c>
      <c r="G13" s="33">
        <f t="shared" si="0"/>
        <v>3450.6</v>
      </c>
      <c r="H13" s="1"/>
      <c r="I13" s="16">
        <f t="shared" si="1"/>
        <v>4</v>
      </c>
      <c r="J13" s="35" t="str">
        <f t="shared" si="2"/>
        <v>Вязка спиральная, ВС 70/95,2</v>
      </c>
      <c r="K13" s="13"/>
      <c r="L13" s="37" t="str">
        <f t="shared" si="3"/>
        <v>шт</v>
      </c>
      <c r="M13" s="38">
        <f t="shared" si="4"/>
        <v>95.85</v>
      </c>
      <c r="N13" s="12"/>
      <c r="O13" s="37">
        <f t="shared" si="5"/>
        <v>36</v>
      </c>
      <c r="P13" s="42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thickBot="1" x14ac:dyDescent="0.3">
      <c r="A14" s="6"/>
      <c r="B14" s="11">
        <v>5</v>
      </c>
      <c r="C14" s="26" t="s">
        <v>35</v>
      </c>
      <c r="D14" s="39" t="s">
        <v>19</v>
      </c>
      <c r="E14" s="109">
        <v>544.07000000000005</v>
      </c>
      <c r="F14" s="27">
        <v>4</v>
      </c>
      <c r="G14" s="33">
        <f t="shared" si="0"/>
        <v>2176.2800000000002</v>
      </c>
      <c r="H14" s="1"/>
      <c r="I14" s="16">
        <f t="shared" si="1"/>
        <v>5</v>
      </c>
      <c r="J14" s="35" t="str">
        <f t="shared" si="2"/>
        <v>Гаситель вибрации, ГПГ-0,8-9,1-400А/10-13</v>
      </c>
      <c r="K14" s="13"/>
      <c r="L14" s="37" t="str">
        <f t="shared" si="3"/>
        <v>шт</v>
      </c>
      <c r="M14" s="38">
        <f t="shared" si="4"/>
        <v>544.07000000000005</v>
      </c>
      <c r="N14" s="12"/>
      <c r="O14" s="37">
        <f t="shared" si="5"/>
        <v>4</v>
      </c>
      <c r="P14" s="42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thickBot="1" x14ac:dyDescent="0.3">
      <c r="A15" s="6"/>
      <c r="B15" s="11">
        <v>6</v>
      </c>
      <c r="C15" s="26" t="s">
        <v>36</v>
      </c>
      <c r="D15" s="39" t="s">
        <v>19</v>
      </c>
      <c r="E15" s="109">
        <v>1033.1500000000001</v>
      </c>
      <c r="F15" s="27">
        <v>12</v>
      </c>
      <c r="G15" s="33">
        <f t="shared" si="0"/>
        <v>12397.800000000001</v>
      </c>
      <c r="H15" s="1"/>
      <c r="I15" s="16">
        <f t="shared" si="1"/>
        <v>6</v>
      </c>
      <c r="J15" s="35" t="str">
        <f t="shared" si="2"/>
        <v>Гаситель вибрации , ГВУ-1,2-1,6</v>
      </c>
      <c r="K15" s="13"/>
      <c r="L15" s="37" t="str">
        <f t="shared" si="3"/>
        <v>шт</v>
      </c>
      <c r="M15" s="38">
        <f t="shared" si="4"/>
        <v>1033.1500000000001</v>
      </c>
      <c r="N15" s="12"/>
      <c r="O15" s="37">
        <f t="shared" si="5"/>
        <v>12</v>
      </c>
      <c r="P15" s="42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6.25" thickBot="1" x14ac:dyDescent="0.3">
      <c r="A16" s="6"/>
      <c r="B16" s="11">
        <v>7</v>
      </c>
      <c r="C16" s="26" t="s">
        <v>37</v>
      </c>
      <c r="D16" s="39" t="s">
        <v>19</v>
      </c>
      <c r="E16" s="109">
        <v>837.17</v>
      </c>
      <c r="F16" s="27">
        <v>22</v>
      </c>
      <c r="G16" s="33">
        <f t="shared" si="0"/>
        <v>18417.739999999998</v>
      </c>
      <c r="H16" s="1"/>
      <c r="I16" s="16">
        <f t="shared" si="1"/>
        <v>7</v>
      </c>
      <c r="J16" s="35" t="str">
        <f t="shared" si="2"/>
        <v>Гаситель вибрации, ГВП-0,8-9,1-350</v>
      </c>
      <c r="K16" s="13"/>
      <c r="L16" s="37" t="str">
        <f t="shared" si="3"/>
        <v>шт</v>
      </c>
      <c r="M16" s="38">
        <f t="shared" si="4"/>
        <v>837.17</v>
      </c>
      <c r="N16" s="12"/>
      <c r="O16" s="37">
        <f t="shared" si="5"/>
        <v>22</v>
      </c>
      <c r="P16" s="42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.25" thickBot="1" x14ac:dyDescent="0.3">
      <c r="A17" s="6"/>
      <c r="B17" s="11">
        <v>8</v>
      </c>
      <c r="C17" s="26" t="s">
        <v>38</v>
      </c>
      <c r="D17" s="39" t="s">
        <v>19</v>
      </c>
      <c r="E17" s="109">
        <v>871.97</v>
      </c>
      <c r="F17" s="27">
        <v>36</v>
      </c>
      <c r="G17" s="33">
        <f t="shared" si="0"/>
        <v>31390.920000000002</v>
      </c>
      <c r="H17" s="1"/>
      <c r="I17" s="16">
        <f t="shared" si="1"/>
        <v>8</v>
      </c>
      <c r="J17" s="35" t="str">
        <f t="shared" si="2"/>
        <v>Гаситель вибрации, ГВП-1,6-11-400</v>
      </c>
      <c r="K17" s="13"/>
      <c r="L17" s="37" t="str">
        <f t="shared" si="3"/>
        <v>шт</v>
      </c>
      <c r="M17" s="38">
        <f t="shared" si="4"/>
        <v>871.97</v>
      </c>
      <c r="N17" s="12"/>
      <c r="O17" s="37">
        <f t="shared" si="5"/>
        <v>36</v>
      </c>
      <c r="P17" s="42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.25" thickBot="1" x14ac:dyDescent="0.3">
      <c r="A18" s="6"/>
      <c r="B18" s="11">
        <v>9</v>
      </c>
      <c r="C18" s="26" t="s">
        <v>39</v>
      </c>
      <c r="D18" s="39" t="s">
        <v>19</v>
      </c>
      <c r="E18" s="109">
        <v>142.19</v>
      </c>
      <c r="F18" s="27">
        <v>18</v>
      </c>
      <c r="G18" s="33">
        <f t="shared" si="0"/>
        <v>2559.42</v>
      </c>
      <c r="H18" s="1"/>
      <c r="I18" s="16">
        <f t="shared" si="1"/>
        <v>9</v>
      </c>
      <c r="J18" s="35" t="str">
        <f t="shared" si="2"/>
        <v>Зажим аппаратный прессуемый, А2А-120-2</v>
      </c>
      <c r="K18" s="13"/>
      <c r="L18" s="37" t="str">
        <f t="shared" si="3"/>
        <v>шт</v>
      </c>
      <c r="M18" s="38">
        <f t="shared" si="4"/>
        <v>142.19</v>
      </c>
      <c r="N18" s="12"/>
      <c r="O18" s="37">
        <f t="shared" si="5"/>
        <v>18</v>
      </c>
      <c r="P18" s="42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thickBot="1" x14ac:dyDescent="0.3">
      <c r="A19" s="6"/>
      <c r="B19" s="11">
        <v>10</v>
      </c>
      <c r="C19" s="26" t="s">
        <v>40</v>
      </c>
      <c r="D19" s="39" t="s">
        <v>19</v>
      </c>
      <c r="E19" s="109">
        <v>154.52000000000001</v>
      </c>
      <c r="F19" s="27">
        <v>6</v>
      </c>
      <c r="G19" s="33">
        <f t="shared" si="0"/>
        <v>927.12000000000012</v>
      </c>
      <c r="H19" s="1"/>
      <c r="I19" s="16">
        <f t="shared" si="1"/>
        <v>10</v>
      </c>
      <c r="J19" s="35" t="str">
        <f t="shared" si="2"/>
        <v>Зажим аппаратный прессуемый, А2А-95-2</v>
      </c>
      <c r="K19" s="25"/>
      <c r="L19" s="37" t="str">
        <f t="shared" si="3"/>
        <v>шт</v>
      </c>
      <c r="M19" s="38">
        <f t="shared" si="4"/>
        <v>154.52000000000001</v>
      </c>
      <c r="N19" s="24"/>
      <c r="O19" s="37">
        <f t="shared" si="5"/>
        <v>6</v>
      </c>
      <c r="P19" s="42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.25" thickBot="1" x14ac:dyDescent="0.3">
      <c r="A20" s="6"/>
      <c r="B20" s="11">
        <v>11</v>
      </c>
      <c r="C20" s="26" t="s">
        <v>41</v>
      </c>
      <c r="D20" s="39" t="s">
        <v>19</v>
      </c>
      <c r="E20" s="109">
        <v>391.32</v>
      </c>
      <c r="F20" s="27">
        <v>12</v>
      </c>
      <c r="G20" s="33">
        <f t="shared" si="0"/>
        <v>4695.84</v>
      </c>
      <c r="H20" s="1"/>
      <c r="I20" s="16">
        <f t="shared" si="1"/>
        <v>11</v>
      </c>
      <c r="J20" s="35" t="str">
        <f t="shared" si="2"/>
        <v>Зажим аппаратный прессуемый, А4А-300-2</v>
      </c>
      <c r="K20" s="25"/>
      <c r="L20" s="37" t="str">
        <f t="shared" si="3"/>
        <v>шт</v>
      </c>
      <c r="M20" s="38">
        <f t="shared" si="4"/>
        <v>391.32</v>
      </c>
      <c r="N20" s="24"/>
      <c r="O20" s="37">
        <f t="shared" si="5"/>
        <v>12</v>
      </c>
      <c r="P20" s="42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thickBot="1" x14ac:dyDescent="0.3">
      <c r="A21" s="6"/>
      <c r="B21" s="11">
        <v>12</v>
      </c>
      <c r="C21" s="26" t="s">
        <v>42</v>
      </c>
      <c r="D21" s="39" t="s">
        <v>19</v>
      </c>
      <c r="E21" s="109">
        <v>124.12</v>
      </c>
      <c r="F21" s="27">
        <v>6</v>
      </c>
      <c r="G21" s="33">
        <f t="shared" si="0"/>
        <v>744.72</v>
      </c>
      <c r="H21" s="1"/>
      <c r="I21" s="16">
        <f t="shared" si="1"/>
        <v>12</v>
      </c>
      <c r="J21" s="35" t="str">
        <f t="shared" si="2"/>
        <v>Зажим аппаратный прессуемый, А2А-70-1</v>
      </c>
      <c r="K21" s="25"/>
      <c r="L21" s="37" t="str">
        <f t="shared" si="3"/>
        <v>шт</v>
      </c>
      <c r="M21" s="38">
        <f t="shared" si="4"/>
        <v>124.12</v>
      </c>
      <c r="N21" s="24"/>
      <c r="O21" s="37">
        <f t="shared" si="5"/>
        <v>6</v>
      </c>
      <c r="P21" s="42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.25" thickBot="1" x14ac:dyDescent="0.3">
      <c r="A22" s="6"/>
      <c r="B22" s="11">
        <v>13</v>
      </c>
      <c r="C22" s="26" t="s">
        <v>43</v>
      </c>
      <c r="D22" s="39" t="s">
        <v>19</v>
      </c>
      <c r="E22" s="109">
        <v>126.97</v>
      </c>
      <c r="F22" s="27">
        <v>24</v>
      </c>
      <c r="G22" s="33">
        <f t="shared" si="0"/>
        <v>3047.2799999999997</v>
      </c>
      <c r="H22" s="1"/>
      <c r="I22" s="16">
        <f t="shared" si="1"/>
        <v>13</v>
      </c>
      <c r="J22" s="35" t="str">
        <f t="shared" si="2"/>
        <v>Зажим аппаратный прессуемый, А2А-50-2</v>
      </c>
      <c r="K22" s="25"/>
      <c r="L22" s="37" t="str">
        <f t="shared" si="3"/>
        <v>шт</v>
      </c>
      <c r="M22" s="38">
        <f t="shared" si="4"/>
        <v>126.97</v>
      </c>
      <c r="N22" s="24"/>
      <c r="O22" s="37">
        <f t="shared" si="5"/>
        <v>24</v>
      </c>
      <c r="P22" s="42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.25" thickBot="1" x14ac:dyDescent="0.3">
      <c r="A23" s="6"/>
      <c r="B23" s="11">
        <v>14</v>
      </c>
      <c r="C23" s="26" t="s">
        <v>44</v>
      </c>
      <c r="D23" s="39" t="s">
        <v>19</v>
      </c>
      <c r="E23" s="109">
        <v>160.68</v>
      </c>
      <c r="F23" s="27">
        <v>12</v>
      </c>
      <c r="G23" s="33">
        <f t="shared" si="0"/>
        <v>1928.16</v>
      </c>
      <c r="H23" s="1"/>
      <c r="I23" s="16">
        <f t="shared" si="1"/>
        <v>14</v>
      </c>
      <c r="J23" s="35" t="str">
        <f t="shared" si="2"/>
        <v>Зажим аппаратный прессуемый, А4А-120-2</v>
      </c>
      <c r="K23" s="25"/>
      <c r="L23" s="37" t="str">
        <f t="shared" si="3"/>
        <v>шт</v>
      </c>
      <c r="M23" s="38">
        <f t="shared" si="4"/>
        <v>160.68</v>
      </c>
      <c r="N23" s="24"/>
      <c r="O23" s="37">
        <f t="shared" si="5"/>
        <v>12</v>
      </c>
      <c r="P23" s="42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.25" thickBot="1" x14ac:dyDescent="0.3">
      <c r="A24" s="6"/>
      <c r="B24" s="11">
        <v>15</v>
      </c>
      <c r="C24" s="26" t="s">
        <v>45</v>
      </c>
      <c r="D24" s="39" t="s">
        <v>19</v>
      </c>
      <c r="E24" s="109">
        <v>229.79</v>
      </c>
      <c r="F24" s="27">
        <v>12</v>
      </c>
      <c r="G24" s="33">
        <f t="shared" si="0"/>
        <v>2757.48</v>
      </c>
      <c r="H24" s="1"/>
      <c r="I24" s="16">
        <f t="shared" si="1"/>
        <v>15</v>
      </c>
      <c r="J24" s="35" t="str">
        <f t="shared" si="2"/>
        <v>Зажим аппаратный прессуемый, А4А-240-2</v>
      </c>
      <c r="K24" s="25"/>
      <c r="L24" s="37" t="str">
        <f t="shared" si="3"/>
        <v>шт</v>
      </c>
      <c r="M24" s="38">
        <f t="shared" si="4"/>
        <v>229.79</v>
      </c>
      <c r="N24" s="24"/>
      <c r="O24" s="37">
        <f t="shared" si="5"/>
        <v>12</v>
      </c>
      <c r="P24" s="42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.25" thickBot="1" x14ac:dyDescent="0.3">
      <c r="A25" s="6"/>
      <c r="B25" s="11">
        <v>16</v>
      </c>
      <c r="C25" s="26" t="s">
        <v>46</v>
      </c>
      <c r="D25" s="39" t="s">
        <v>19</v>
      </c>
      <c r="E25" s="109">
        <v>99.56</v>
      </c>
      <c r="F25" s="27">
        <v>4</v>
      </c>
      <c r="G25" s="33">
        <f t="shared" si="0"/>
        <v>398.24</v>
      </c>
      <c r="H25" s="1"/>
      <c r="I25" s="16">
        <f t="shared" si="1"/>
        <v>16</v>
      </c>
      <c r="J25" s="35" t="str">
        <f t="shared" si="2"/>
        <v>Зажим аппаратный прессуемый, А1А-35-1</v>
      </c>
      <c r="K25" s="25"/>
      <c r="L25" s="37" t="str">
        <f t="shared" si="3"/>
        <v>шт</v>
      </c>
      <c r="M25" s="38">
        <f t="shared" si="4"/>
        <v>99.56</v>
      </c>
      <c r="N25" s="24"/>
      <c r="O25" s="37">
        <f t="shared" si="5"/>
        <v>4</v>
      </c>
      <c r="P25" s="42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6"/>
      <c r="B26" s="11">
        <v>17</v>
      </c>
      <c r="C26" s="26" t="s">
        <v>47</v>
      </c>
      <c r="D26" s="39" t="s">
        <v>19</v>
      </c>
      <c r="E26" s="109">
        <v>52.43</v>
      </c>
      <c r="F26" s="27">
        <v>6</v>
      </c>
      <c r="G26" s="33">
        <f t="shared" si="0"/>
        <v>314.58</v>
      </c>
      <c r="H26" s="1"/>
      <c r="I26" s="16">
        <f t="shared" si="1"/>
        <v>17</v>
      </c>
      <c r="J26" s="35" t="str">
        <f t="shared" si="2"/>
        <v>Зажим заземляющий, ЗПС-50-3</v>
      </c>
      <c r="K26" s="25"/>
      <c r="L26" s="37" t="str">
        <f t="shared" si="3"/>
        <v>шт</v>
      </c>
      <c r="M26" s="38">
        <f t="shared" si="4"/>
        <v>52.43</v>
      </c>
      <c r="N26" s="24"/>
      <c r="O26" s="37">
        <f t="shared" si="5"/>
        <v>6</v>
      </c>
      <c r="P26" s="42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thickBot="1" x14ac:dyDescent="0.3">
      <c r="A27" s="6"/>
      <c r="B27" s="11">
        <v>18</v>
      </c>
      <c r="C27" s="26" t="s">
        <v>48</v>
      </c>
      <c r="D27" s="39" t="s">
        <v>19</v>
      </c>
      <c r="E27" s="109">
        <v>243.69</v>
      </c>
      <c r="F27" s="27">
        <v>12</v>
      </c>
      <c r="G27" s="33">
        <f t="shared" si="0"/>
        <v>2924.2799999999997</v>
      </c>
      <c r="H27" s="1"/>
      <c r="I27" s="16">
        <f t="shared" si="1"/>
        <v>18</v>
      </c>
      <c r="J27" s="35" t="str">
        <f t="shared" si="2"/>
        <v>Зажим натяжной болтовой, НБ-2-6А</v>
      </c>
      <c r="K27" s="25"/>
      <c r="L27" s="37" t="str">
        <f t="shared" si="3"/>
        <v>шт</v>
      </c>
      <c r="M27" s="38">
        <f t="shared" si="4"/>
        <v>243.69</v>
      </c>
      <c r="N27" s="24"/>
      <c r="O27" s="37">
        <f t="shared" si="5"/>
        <v>12</v>
      </c>
      <c r="P27" s="42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19</v>
      </c>
      <c r="C28" s="26" t="s">
        <v>49</v>
      </c>
      <c r="D28" s="39" t="s">
        <v>19</v>
      </c>
      <c r="E28" s="109">
        <v>2520.92</v>
      </c>
      <c r="F28" s="27">
        <v>6</v>
      </c>
      <c r="G28" s="33">
        <f t="shared" si="0"/>
        <v>15125.52</v>
      </c>
      <c r="H28" s="1"/>
      <c r="I28" s="16">
        <f t="shared" si="1"/>
        <v>19</v>
      </c>
      <c r="J28" s="35" t="str">
        <f t="shared" si="2"/>
        <v>Зажим натяжной спиральный, ЗНС-Т-7,0-7,9П/70</v>
      </c>
      <c r="K28" s="25"/>
      <c r="L28" s="37" t="str">
        <f t="shared" si="3"/>
        <v>шт</v>
      </c>
      <c r="M28" s="38">
        <f t="shared" si="4"/>
        <v>2520.92</v>
      </c>
      <c r="N28" s="24"/>
      <c r="O28" s="37">
        <f t="shared" si="5"/>
        <v>6</v>
      </c>
      <c r="P28" s="42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.25" thickBot="1" x14ac:dyDescent="0.3">
      <c r="A29" s="6"/>
      <c r="B29" s="11">
        <v>20</v>
      </c>
      <c r="C29" s="26" t="s">
        <v>50</v>
      </c>
      <c r="D29" s="39" t="s">
        <v>19</v>
      </c>
      <c r="E29" s="109">
        <v>5491.53</v>
      </c>
      <c r="F29" s="27">
        <v>2</v>
      </c>
      <c r="G29" s="33">
        <f t="shared" si="0"/>
        <v>10983.06</v>
      </c>
      <c r="H29" s="1"/>
      <c r="I29" s="16">
        <f t="shared" si="1"/>
        <v>20</v>
      </c>
      <c r="J29" s="35" t="str">
        <f t="shared" si="2"/>
        <v>Зажим поддерживающий, ПСО-13,3/13,6П-33</v>
      </c>
      <c r="K29" s="25"/>
      <c r="L29" s="37" t="str">
        <f t="shared" si="3"/>
        <v>шт</v>
      </c>
      <c r="M29" s="38">
        <f t="shared" si="4"/>
        <v>5491.53</v>
      </c>
      <c r="N29" s="24"/>
      <c r="O29" s="37">
        <f t="shared" si="5"/>
        <v>2</v>
      </c>
      <c r="P29" s="42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.75" thickBot="1" x14ac:dyDescent="0.3">
      <c r="A30" s="6"/>
      <c r="B30" s="11">
        <v>21</v>
      </c>
      <c r="C30" s="26" t="s">
        <v>51</v>
      </c>
      <c r="D30" s="39" t="s">
        <v>19</v>
      </c>
      <c r="E30" s="109">
        <v>2002.95</v>
      </c>
      <c r="F30" s="27">
        <v>6</v>
      </c>
      <c r="G30" s="33">
        <f t="shared" si="0"/>
        <v>12017.7</v>
      </c>
      <c r="H30" s="1"/>
      <c r="I30" s="16">
        <f t="shared" si="1"/>
        <v>21</v>
      </c>
      <c r="J30" s="35" t="str">
        <f t="shared" si="2"/>
        <v>Зажим поддерживающий спирального типа, ПС-15,4 П-11</v>
      </c>
      <c r="K30" s="25"/>
      <c r="L30" s="37" t="str">
        <f t="shared" si="3"/>
        <v>шт</v>
      </c>
      <c r="M30" s="38">
        <f t="shared" si="4"/>
        <v>2002.95</v>
      </c>
      <c r="N30" s="24"/>
      <c r="O30" s="37">
        <f t="shared" si="5"/>
        <v>6</v>
      </c>
      <c r="P30" s="42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.75" thickBot="1" x14ac:dyDescent="0.3">
      <c r="A31" s="6"/>
      <c r="B31" s="11">
        <v>22</v>
      </c>
      <c r="C31" s="26" t="s">
        <v>52</v>
      </c>
      <c r="D31" s="39" t="s">
        <v>19</v>
      </c>
      <c r="E31" s="109">
        <v>1473.33</v>
      </c>
      <c r="F31" s="27">
        <v>8</v>
      </c>
      <c r="G31" s="33">
        <f t="shared" si="0"/>
        <v>11786.64</v>
      </c>
      <c r="H31" s="1"/>
      <c r="I31" s="16">
        <f t="shared" si="1"/>
        <v>22</v>
      </c>
      <c r="J31" s="35" t="str">
        <f t="shared" si="2"/>
        <v>Зажим соединительный спирального типа, СС-15,2-21</v>
      </c>
      <c r="K31" s="25"/>
      <c r="L31" s="37" t="str">
        <f t="shared" si="3"/>
        <v>шт</v>
      </c>
      <c r="M31" s="38">
        <f t="shared" si="4"/>
        <v>1473.33</v>
      </c>
      <c r="N31" s="24"/>
      <c r="O31" s="37">
        <f t="shared" si="5"/>
        <v>8</v>
      </c>
      <c r="P31" s="42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thickBot="1" x14ac:dyDescent="0.3">
      <c r="A32" s="6"/>
      <c r="B32" s="11">
        <v>23</v>
      </c>
      <c r="C32" s="26" t="s">
        <v>53</v>
      </c>
      <c r="D32" s="39" t="s">
        <v>19</v>
      </c>
      <c r="E32" s="109">
        <v>541.59</v>
      </c>
      <c r="F32" s="27">
        <v>201</v>
      </c>
      <c r="G32" s="33">
        <f t="shared" si="0"/>
        <v>108859.59000000001</v>
      </c>
      <c r="H32" s="1"/>
      <c r="I32" s="16">
        <f t="shared" si="1"/>
        <v>23</v>
      </c>
      <c r="J32" s="35" t="str">
        <f t="shared" si="2"/>
        <v>Зажимы натяжные болтовые, НБ 2-6</v>
      </c>
      <c r="K32" s="25"/>
      <c r="L32" s="37" t="str">
        <f t="shared" si="3"/>
        <v>шт</v>
      </c>
      <c r="M32" s="38">
        <f t="shared" si="4"/>
        <v>541.59</v>
      </c>
      <c r="N32" s="24"/>
      <c r="O32" s="37">
        <f t="shared" si="5"/>
        <v>201</v>
      </c>
      <c r="P32" s="42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9.75" customHeight="1" thickBot="1" x14ac:dyDescent="0.3">
      <c r="A33" s="6"/>
      <c r="B33" s="11">
        <v>24</v>
      </c>
      <c r="C33" s="26" t="s">
        <v>54</v>
      </c>
      <c r="D33" s="39" t="s">
        <v>19</v>
      </c>
      <c r="E33" s="109">
        <v>255.08</v>
      </c>
      <c r="F33" s="27">
        <v>9</v>
      </c>
      <c r="G33" s="33">
        <f t="shared" si="0"/>
        <v>2295.7200000000003</v>
      </c>
      <c r="H33" s="1"/>
      <c r="I33" s="16">
        <f t="shared" si="1"/>
        <v>24</v>
      </c>
      <c r="J33" s="35" t="str">
        <f t="shared" si="2"/>
        <v xml:space="preserve">Зажимы натяжные клиновые коушные, НКК-1-1Б </v>
      </c>
      <c r="K33" s="25"/>
      <c r="L33" s="37" t="str">
        <f t="shared" si="3"/>
        <v>шт</v>
      </c>
      <c r="M33" s="38">
        <f t="shared" si="4"/>
        <v>255.08</v>
      </c>
      <c r="N33" s="24"/>
      <c r="O33" s="37">
        <f t="shared" si="5"/>
        <v>9</v>
      </c>
      <c r="P33" s="42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6.25" thickBot="1" x14ac:dyDescent="0.3">
      <c r="A34" s="6"/>
      <c r="B34" s="11">
        <v>25</v>
      </c>
      <c r="C34" s="26" t="s">
        <v>55</v>
      </c>
      <c r="D34" s="39" t="s">
        <v>19</v>
      </c>
      <c r="E34" s="109">
        <v>109.33</v>
      </c>
      <c r="F34" s="27">
        <v>3</v>
      </c>
      <c r="G34" s="33">
        <f t="shared" si="0"/>
        <v>327.99</v>
      </c>
      <c r="H34" s="1"/>
      <c r="I34" s="16">
        <f t="shared" si="1"/>
        <v>25</v>
      </c>
      <c r="J34" s="35" t="str">
        <f t="shared" si="2"/>
        <v>Зажимы ответвительные прессуемые, ОА-120-1</v>
      </c>
      <c r="K34" s="25"/>
      <c r="L34" s="37" t="str">
        <f t="shared" si="3"/>
        <v>шт</v>
      </c>
      <c r="M34" s="38">
        <f t="shared" si="4"/>
        <v>109.33</v>
      </c>
      <c r="N34" s="24"/>
      <c r="O34" s="37">
        <f t="shared" si="5"/>
        <v>3</v>
      </c>
      <c r="P34" s="42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6.25" thickBot="1" x14ac:dyDescent="0.3">
      <c r="A35" s="6"/>
      <c r="B35" s="11">
        <v>26</v>
      </c>
      <c r="C35" s="26" t="s">
        <v>56</v>
      </c>
      <c r="D35" s="39" t="s">
        <v>19</v>
      </c>
      <c r="E35" s="109">
        <v>292.32</v>
      </c>
      <c r="F35" s="27">
        <v>171</v>
      </c>
      <c r="G35" s="33">
        <f t="shared" si="0"/>
        <v>49986.720000000001</v>
      </c>
      <c r="H35" s="1"/>
      <c r="I35" s="16">
        <f t="shared" si="1"/>
        <v>26</v>
      </c>
      <c r="J35" s="35" t="str">
        <f t="shared" si="2"/>
        <v>Зажимы поддерживающие глухие, ПГН-3-5</v>
      </c>
      <c r="K35" s="25"/>
      <c r="L35" s="37" t="str">
        <f t="shared" si="3"/>
        <v>шт</v>
      </c>
      <c r="M35" s="38">
        <f t="shared" si="4"/>
        <v>292.32</v>
      </c>
      <c r="N35" s="24"/>
      <c r="O35" s="37">
        <f t="shared" si="5"/>
        <v>171</v>
      </c>
      <c r="P35" s="42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6.25" thickBot="1" x14ac:dyDescent="0.3">
      <c r="A36" s="6"/>
      <c r="B36" s="11">
        <v>27</v>
      </c>
      <c r="C36" s="26" t="s">
        <v>57</v>
      </c>
      <c r="D36" s="39" t="s">
        <v>19</v>
      </c>
      <c r="E36" s="109">
        <v>104.72</v>
      </c>
      <c r="F36" s="27">
        <v>6</v>
      </c>
      <c r="G36" s="33">
        <f t="shared" si="0"/>
        <v>628.31999999999994</v>
      </c>
      <c r="H36" s="1"/>
      <c r="I36" s="16">
        <f t="shared" si="1"/>
        <v>27</v>
      </c>
      <c r="J36" s="35" t="str">
        <f t="shared" si="2"/>
        <v>Зажимы соединительные овальные, СОАС-70-3</v>
      </c>
      <c r="K36" s="25"/>
      <c r="L36" s="37" t="str">
        <f t="shared" si="3"/>
        <v>шт</v>
      </c>
      <c r="M36" s="38">
        <f t="shared" si="4"/>
        <v>104.72</v>
      </c>
      <c r="N36" s="24"/>
      <c r="O36" s="37">
        <f t="shared" si="5"/>
        <v>6</v>
      </c>
      <c r="P36" s="42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6.25" thickBot="1" x14ac:dyDescent="0.3">
      <c r="A37" s="6"/>
      <c r="B37" s="11">
        <v>28</v>
      </c>
      <c r="C37" s="26" t="s">
        <v>58</v>
      </c>
      <c r="D37" s="39" t="s">
        <v>19</v>
      </c>
      <c r="E37" s="109">
        <v>70.14</v>
      </c>
      <c r="F37" s="27">
        <v>3</v>
      </c>
      <c r="G37" s="33">
        <f t="shared" si="0"/>
        <v>210.42000000000002</v>
      </c>
      <c r="H37" s="1"/>
      <c r="I37" s="16">
        <f t="shared" si="1"/>
        <v>28</v>
      </c>
      <c r="J37" s="35" t="str">
        <f t="shared" si="2"/>
        <v>Зажимы соединительные овальные, СОАС-50-3</v>
      </c>
      <c r="K37" s="25"/>
      <c r="L37" s="37" t="str">
        <f t="shared" si="3"/>
        <v>шт</v>
      </c>
      <c r="M37" s="38">
        <f t="shared" si="4"/>
        <v>70.14</v>
      </c>
      <c r="N37" s="24"/>
      <c r="O37" s="37">
        <f t="shared" si="5"/>
        <v>3</v>
      </c>
      <c r="P37" s="42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6.25" thickBot="1" x14ac:dyDescent="0.3">
      <c r="A38" s="6"/>
      <c r="B38" s="11">
        <v>29</v>
      </c>
      <c r="C38" s="26" t="s">
        <v>59</v>
      </c>
      <c r="D38" s="39" t="s">
        <v>19</v>
      </c>
      <c r="E38" s="109">
        <v>305.75</v>
      </c>
      <c r="F38" s="27">
        <v>27</v>
      </c>
      <c r="G38" s="33">
        <f t="shared" si="0"/>
        <v>8255.25</v>
      </c>
      <c r="H38" s="1"/>
      <c r="I38" s="16">
        <f t="shared" si="1"/>
        <v>29</v>
      </c>
      <c r="J38" s="35" t="str">
        <f t="shared" si="2"/>
        <v>Зажимы соединительные овольные, СОАС-120-3</v>
      </c>
      <c r="K38" s="25"/>
      <c r="L38" s="37" t="str">
        <f t="shared" si="3"/>
        <v>шт</v>
      </c>
      <c r="M38" s="38">
        <f t="shared" si="4"/>
        <v>305.75</v>
      </c>
      <c r="N38" s="24"/>
      <c r="O38" s="37">
        <f t="shared" si="5"/>
        <v>27</v>
      </c>
      <c r="P38" s="42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6.25" thickBot="1" x14ac:dyDescent="0.3">
      <c r="A39" s="6"/>
      <c r="B39" s="11">
        <v>30</v>
      </c>
      <c r="C39" s="26" t="s">
        <v>60</v>
      </c>
      <c r="D39" s="39" t="s">
        <v>19</v>
      </c>
      <c r="E39" s="109">
        <v>45.54</v>
      </c>
      <c r="F39" s="27">
        <v>65</v>
      </c>
      <c r="G39" s="33">
        <f t="shared" si="0"/>
        <v>2960.1</v>
      </c>
      <c r="H39" s="1"/>
      <c r="I39" s="16">
        <f t="shared" si="1"/>
        <v>30</v>
      </c>
      <c r="J39" s="35" t="str">
        <f t="shared" si="2"/>
        <v>Зажимы соединительные плашечные, ПС-1-1</v>
      </c>
      <c r="K39" s="25"/>
      <c r="L39" s="37" t="str">
        <f t="shared" si="3"/>
        <v>шт</v>
      </c>
      <c r="M39" s="38">
        <f t="shared" si="4"/>
        <v>45.54</v>
      </c>
      <c r="N39" s="24"/>
      <c r="O39" s="37">
        <f t="shared" si="5"/>
        <v>65</v>
      </c>
      <c r="P39" s="42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6.25" thickBot="1" x14ac:dyDescent="0.3">
      <c r="A40" s="6"/>
      <c r="B40" s="11">
        <v>31</v>
      </c>
      <c r="C40" s="26" t="s">
        <v>61</v>
      </c>
      <c r="D40" s="39" t="s">
        <v>19</v>
      </c>
      <c r="E40" s="109">
        <v>22.85</v>
      </c>
      <c r="F40" s="27">
        <v>223</v>
      </c>
      <c r="G40" s="33">
        <f t="shared" si="0"/>
        <v>5095.55</v>
      </c>
      <c r="H40" s="1"/>
      <c r="I40" s="16">
        <f t="shared" si="1"/>
        <v>31</v>
      </c>
      <c r="J40" s="35" t="str">
        <f t="shared" si="2"/>
        <v>Зажимы соединительные плашечные, ПА-1-1</v>
      </c>
      <c r="K40" s="25"/>
      <c r="L40" s="37" t="str">
        <f t="shared" si="3"/>
        <v>шт</v>
      </c>
      <c r="M40" s="38">
        <f t="shared" si="4"/>
        <v>22.85</v>
      </c>
      <c r="N40" s="24"/>
      <c r="O40" s="37">
        <f t="shared" si="5"/>
        <v>223</v>
      </c>
      <c r="P40" s="42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6.25" thickBot="1" x14ac:dyDescent="0.3">
      <c r="A41" s="6"/>
      <c r="B41" s="11">
        <v>32</v>
      </c>
      <c r="C41" s="26" t="s">
        <v>62</v>
      </c>
      <c r="D41" s="39" t="s">
        <v>19</v>
      </c>
      <c r="E41" s="109">
        <v>149.84</v>
      </c>
      <c r="F41" s="27">
        <v>15</v>
      </c>
      <c r="G41" s="33">
        <f t="shared" si="0"/>
        <v>2247.6</v>
      </c>
      <c r="H41" s="1"/>
      <c r="I41" s="16">
        <f t="shared" si="1"/>
        <v>32</v>
      </c>
      <c r="J41" s="35" t="str">
        <f t="shared" si="2"/>
        <v>Зажимы соединительные плашечные, ПА-4-1</v>
      </c>
      <c r="K41" s="25"/>
      <c r="L41" s="37" t="str">
        <f t="shared" si="3"/>
        <v>шт</v>
      </c>
      <c r="M41" s="38">
        <f t="shared" si="4"/>
        <v>149.84</v>
      </c>
      <c r="N41" s="24"/>
      <c r="O41" s="37">
        <f t="shared" si="5"/>
        <v>15</v>
      </c>
      <c r="P41" s="42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6.25" thickBot="1" x14ac:dyDescent="0.3">
      <c r="A42" s="6"/>
      <c r="B42" s="11">
        <v>33</v>
      </c>
      <c r="C42" s="26" t="s">
        <v>63</v>
      </c>
      <c r="D42" s="39" t="s">
        <v>19</v>
      </c>
      <c r="E42" s="109">
        <v>48.96</v>
      </c>
      <c r="F42" s="27">
        <v>10</v>
      </c>
      <c r="G42" s="33">
        <f t="shared" si="0"/>
        <v>489.6</v>
      </c>
      <c r="H42" s="1"/>
      <c r="I42" s="16">
        <f t="shared" si="1"/>
        <v>33</v>
      </c>
      <c r="J42" s="35" t="str">
        <f t="shared" si="2"/>
        <v>Зажимы соединительные плашечные, ПА-2-2</v>
      </c>
      <c r="K42" s="25"/>
      <c r="L42" s="37" t="str">
        <f t="shared" si="3"/>
        <v>шт</v>
      </c>
      <c r="M42" s="38">
        <f t="shared" si="4"/>
        <v>48.96</v>
      </c>
      <c r="N42" s="24"/>
      <c r="O42" s="37">
        <f t="shared" si="5"/>
        <v>10</v>
      </c>
      <c r="P42" s="42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6.25" thickBot="1" x14ac:dyDescent="0.3">
      <c r="A43" s="6"/>
      <c r="B43" s="11">
        <v>34</v>
      </c>
      <c r="C43" s="26" t="s">
        <v>64</v>
      </c>
      <c r="D43" s="39" t="s">
        <v>19</v>
      </c>
      <c r="E43" s="109">
        <v>57.57</v>
      </c>
      <c r="F43" s="27">
        <v>482</v>
      </c>
      <c r="G43" s="33">
        <f t="shared" si="0"/>
        <v>27748.74</v>
      </c>
      <c r="H43" s="1"/>
      <c r="I43" s="16">
        <f t="shared" si="1"/>
        <v>34</v>
      </c>
      <c r="J43" s="35" t="str">
        <f t="shared" si="2"/>
        <v>Зажимы соединительные плашечные, ПС-2-1</v>
      </c>
      <c r="K43" s="25"/>
      <c r="L43" s="37" t="str">
        <f t="shared" si="3"/>
        <v>шт</v>
      </c>
      <c r="M43" s="38">
        <f t="shared" si="4"/>
        <v>57.57</v>
      </c>
      <c r="N43" s="24"/>
      <c r="O43" s="37">
        <f t="shared" si="5"/>
        <v>482</v>
      </c>
      <c r="P43" s="42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thickBot="1" x14ac:dyDescent="0.3">
      <c r="A44" s="6"/>
      <c r="B44" s="11">
        <v>35</v>
      </c>
      <c r="C44" s="26" t="s">
        <v>65</v>
      </c>
      <c r="D44" s="39" t="s">
        <v>19</v>
      </c>
      <c r="E44" s="109">
        <v>87.39</v>
      </c>
      <c r="F44" s="27">
        <v>41</v>
      </c>
      <c r="G44" s="33">
        <f t="shared" si="0"/>
        <v>3582.9900000000002</v>
      </c>
      <c r="H44" s="1"/>
      <c r="I44" s="16">
        <f t="shared" si="1"/>
        <v>35</v>
      </c>
      <c r="J44" s="35" t="str">
        <f t="shared" si="2"/>
        <v>Звено промежуточное, ПРТ-7-1</v>
      </c>
      <c r="K44" s="25"/>
      <c r="L44" s="37" t="str">
        <f t="shared" si="3"/>
        <v>шт</v>
      </c>
      <c r="M44" s="38">
        <f t="shared" si="4"/>
        <v>87.39</v>
      </c>
      <c r="N44" s="24"/>
      <c r="O44" s="37">
        <f t="shared" si="5"/>
        <v>41</v>
      </c>
      <c r="P44" s="42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thickBot="1" x14ac:dyDescent="0.3">
      <c r="A45" s="6"/>
      <c r="B45" s="11">
        <v>36</v>
      </c>
      <c r="C45" s="26" t="s">
        <v>66</v>
      </c>
      <c r="D45" s="39" t="s">
        <v>19</v>
      </c>
      <c r="E45" s="109">
        <v>98.44</v>
      </c>
      <c r="F45" s="27">
        <v>6</v>
      </c>
      <c r="G45" s="33">
        <f t="shared" si="0"/>
        <v>590.64</v>
      </c>
      <c r="H45" s="1"/>
      <c r="I45" s="16">
        <f t="shared" si="1"/>
        <v>36</v>
      </c>
      <c r="J45" s="35" t="str">
        <f t="shared" si="2"/>
        <v>Звено промежуточное, ПР-7-6</v>
      </c>
      <c r="K45" s="25"/>
      <c r="L45" s="37" t="str">
        <f t="shared" si="3"/>
        <v>шт</v>
      </c>
      <c r="M45" s="38">
        <f t="shared" si="4"/>
        <v>98.44</v>
      </c>
      <c r="N45" s="24"/>
      <c r="O45" s="37">
        <f t="shared" si="5"/>
        <v>6</v>
      </c>
      <c r="P45" s="42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6.25" thickBot="1" x14ac:dyDescent="0.3">
      <c r="A46" s="6"/>
      <c r="B46" s="11">
        <v>37</v>
      </c>
      <c r="C46" s="26" t="s">
        <v>67</v>
      </c>
      <c r="D46" s="39" t="s">
        <v>19</v>
      </c>
      <c r="E46" s="109">
        <v>1919.58</v>
      </c>
      <c r="F46" s="27">
        <v>6</v>
      </c>
      <c r="G46" s="33">
        <f t="shared" si="0"/>
        <v>11517.48</v>
      </c>
      <c r="H46" s="1"/>
      <c r="I46" s="16">
        <f t="shared" si="1"/>
        <v>37</v>
      </c>
      <c r="J46" s="35" t="str">
        <f t="shared" si="2"/>
        <v>Звенья промежуточные (талреп), ПТР-16-1</v>
      </c>
      <c r="K46" s="25"/>
      <c r="L46" s="37" t="str">
        <f t="shared" si="3"/>
        <v>шт</v>
      </c>
      <c r="M46" s="38">
        <f t="shared" si="4"/>
        <v>1919.58</v>
      </c>
      <c r="N46" s="24"/>
      <c r="O46" s="37">
        <f t="shared" si="5"/>
        <v>6</v>
      </c>
      <c r="P46" s="42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6.25" thickBot="1" x14ac:dyDescent="0.3">
      <c r="A47" s="6"/>
      <c r="B47" s="11">
        <v>38</v>
      </c>
      <c r="C47" s="26" t="s">
        <v>68</v>
      </c>
      <c r="D47" s="39" t="s">
        <v>19</v>
      </c>
      <c r="E47" s="109">
        <v>230.05</v>
      </c>
      <c r="F47" s="27">
        <v>6</v>
      </c>
      <c r="G47" s="33">
        <f t="shared" si="0"/>
        <v>1380.3000000000002</v>
      </c>
      <c r="H47" s="1"/>
      <c r="I47" s="16">
        <f t="shared" si="1"/>
        <v>38</v>
      </c>
      <c r="J47" s="35" t="str">
        <f t="shared" si="2"/>
        <v>Звенья промежуточные монтажные , ПТМ-7-3</v>
      </c>
      <c r="K47" s="25"/>
      <c r="L47" s="37" t="str">
        <f t="shared" si="3"/>
        <v>шт</v>
      </c>
      <c r="M47" s="38">
        <f t="shared" si="4"/>
        <v>230.05</v>
      </c>
      <c r="N47" s="24"/>
      <c r="O47" s="37">
        <f t="shared" si="5"/>
        <v>6</v>
      </c>
      <c r="P47" s="42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6.25" thickBot="1" x14ac:dyDescent="0.3">
      <c r="A48" s="6"/>
      <c r="B48" s="11">
        <v>39</v>
      </c>
      <c r="C48" s="26" t="s">
        <v>69</v>
      </c>
      <c r="D48" s="39" t="s">
        <v>19</v>
      </c>
      <c r="E48" s="109">
        <v>338.01</v>
      </c>
      <c r="F48" s="27">
        <v>6</v>
      </c>
      <c r="G48" s="33">
        <f t="shared" si="0"/>
        <v>2028.06</v>
      </c>
      <c r="H48" s="1"/>
      <c r="I48" s="16">
        <f t="shared" si="1"/>
        <v>39</v>
      </c>
      <c r="J48" s="35" t="str">
        <f t="shared" si="2"/>
        <v>Звенья промежуточные регулируемые, ПРР 7-1</v>
      </c>
      <c r="K48" s="25"/>
      <c r="L48" s="37" t="str">
        <f t="shared" si="3"/>
        <v>шт</v>
      </c>
      <c r="M48" s="38">
        <f t="shared" si="4"/>
        <v>338.01</v>
      </c>
      <c r="N48" s="24"/>
      <c r="O48" s="37">
        <f t="shared" si="5"/>
        <v>6</v>
      </c>
      <c r="P48" s="42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thickBot="1" x14ac:dyDescent="0.3">
      <c r="A49" s="6"/>
      <c r="B49" s="11">
        <v>40</v>
      </c>
      <c r="C49" s="26" t="s">
        <v>70</v>
      </c>
      <c r="D49" s="39" t="s">
        <v>19</v>
      </c>
      <c r="E49" s="109">
        <v>93.36</v>
      </c>
      <c r="F49" s="27">
        <v>15</v>
      </c>
      <c r="G49" s="33">
        <f t="shared" si="0"/>
        <v>1400.4</v>
      </c>
      <c r="H49" s="1"/>
      <c r="I49" s="16">
        <f t="shared" si="1"/>
        <v>40</v>
      </c>
      <c r="J49" s="35" t="str">
        <f t="shared" si="2"/>
        <v>Серьга , СРС-7-16</v>
      </c>
      <c r="K49" s="25"/>
      <c r="L49" s="37" t="str">
        <f t="shared" si="3"/>
        <v>шт</v>
      </c>
      <c r="M49" s="38">
        <f t="shared" si="4"/>
        <v>93.36</v>
      </c>
      <c r="N49" s="24"/>
      <c r="O49" s="37">
        <f t="shared" si="5"/>
        <v>15</v>
      </c>
      <c r="P49" s="42">
        <f t="shared" si="6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thickBot="1" x14ac:dyDescent="0.3">
      <c r="A50" s="6"/>
      <c r="B50" s="11">
        <v>41</v>
      </c>
      <c r="C50" s="26" t="s">
        <v>71</v>
      </c>
      <c r="D50" s="39" t="s">
        <v>19</v>
      </c>
      <c r="E50" s="109">
        <v>79.78</v>
      </c>
      <c r="F50" s="27">
        <v>233</v>
      </c>
      <c r="G50" s="33">
        <f t="shared" si="0"/>
        <v>18588.740000000002</v>
      </c>
      <c r="H50" s="1"/>
      <c r="I50" s="16">
        <f t="shared" si="1"/>
        <v>41</v>
      </c>
      <c r="J50" s="35" t="str">
        <f t="shared" si="2"/>
        <v>Серьга, СР-7-16</v>
      </c>
      <c r="K50" s="25"/>
      <c r="L50" s="37" t="str">
        <f t="shared" si="3"/>
        <v>шт</v>
      </c>
      <c r="M50" s="38">
        <f t="shared" si="4"/>
        <v>79.78</v>
      </c>
      <c r="N50" s="24"/>
      <c r="O50" s="37">
        <f t="shared" si="5"/>
        <v>233</v>
      </c>
      <c r="P50" s="42">
        <f t="shared" si="6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thickBot="1" x14ac:dyDescent="0.3">
      <c r="A51" s="6"/>
      <c r="B51" s="11">
        <v>42</v>
      </c>
      <c r="C51" s="26" t="s">
        <v>72</v>
      </c>
      <c r="D51" s="39" t="s">
        <v>19</v>
      </c>
      <c r="E51" s="109">
        <v>113.47</v>
      </c>
      <c r="F51" s="27">
        <v>39</v>
      </c>
      <c r="G51" s="33">
        <f t="shared" si="0"/>
        <v>4425.33</v>
      </c>
      <c r="H51" s="1"/>
      <c r="I51" s="16">
        <f t="shared" si="1"/>
        <v>42</v>
      </c>
      <c r="J51" s="35" t="str">
        <f t="shared" si="2"/>
        <v>Скоба, СК-7-1А</v>
      </c>
      <c r="K51" s="25"/>
      <c r="L51" s="37" t="str">
        <f t="shared" si="3"/>
        <v>шт</v>
      </c>
      <c r="M51" s="38">
        <f t="shared" si="4"/>
        <v>113.47</v>
      </c>
      <c r="N51" s="24"/>
      <c r="O51" s="37">
        <f t="shared" si="5"/>
        <v>39</v>
      </c>
      <c r="P51" s="42">
        <f t="shared" si="6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thickBot="1" x14ac:dyDescent="0.3">
      <c r="A52" s="6"/>
      <c r="B52" s="11">
        <v>43</v>
      </c>
      <c r="C52" s="26" t="s">
        <v>73</v>
      </c>
      <c r="D52" s="39" t="s">
        <v>19</v>
      </c>
      <c r="E52" s="109">
        <v>295.2</v>
      </c>
      <c r="F52" s="27">
        <v>16</v>
      </c>
      <c r="G52" s="33">
        <f t="shared" si="0"/>
        <v>4723.2</v>
      </c>
      <c r="H52" s="1"/>
      <c r="I52" s="16">
        <f t="shared" si="1"/>
        <v>43</v>
      </c>
      <c r="J52" s="35" t="str">
        <f t="shared" si="2"/>
        <v>Скоба, СК-12-1А</v>
      </c>
      <c r="K52" s="25"/>
      <c r="L52" s="37" t="str">
        <f t="shared" si="3"/>
        <v>шт</v>
      </c>
      <c r="M52" s="38">
        <f t="shared" si="4"/>
        <v>295.2</v>
      </c>
      <c r="N52" s="24"/>
      <c r="O52" s="37">
        <f t="shared" si="5"/>
        <v>16</v>
      </c>
      <c r="P52" s="42">
        <f t="shared" si="6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thickBot="1" x14ac:dyDescent="0.3">
      <c r="A53" s="6"/>
      <c r="B53" s="11">
        <v>44</v>
      </c>
      <c r="C53" s="26" t="s">
        <v>74</v>
      </c>
      <c r="D53" s="39" t="s">
        <v>19</v>
      </c>
      <c r="E53" s="109">
        <v>120.39</v>
      </c>
      <c r="F53" s="27">
        <v>9</v>
      </c>
      <c r="G53" s="33">
        <f t="shared" si="0"/>
        <v>1083.51</v>
      </c>
      <c r="H53" s="1"/>
      <c r="I53" s="16">
        <f t="shared" si="1"/>
        <v>44</v>
      </c>
      <c r="J53" s="35" t="str">
        <f t="shared" si="2"/>
        <v>Узел крепления, КГП-7-3</v>
      </c>
      <c r="K53" s="25"/>
      <c r="L53" s="37" t="str">
        <f t="shared" si="3"/>
        <v>шт</v>
      </c>
      <c r="M53" s="38">
        <f t="shared" si="4"/>
        <v>120.39</v>
      </c>
      <c r="N53" s="24"/>
      <c r="O53" s="37">
        <f t="shared" si="5"/>
        <v>9</v>
      </c>
      <c r="P53" s="42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thickBot="1" x14ac:dyDescent="0.3">
      <c r="A54" s="6"/>
      <c r="B54" s="11">
        <v>45</v>
      </c>
      <c r="C54" s="26" t="s">
        <v>75</v>
      </c>
      <c r="D54" s="39" t="s">
        <v>19</v>
      </c>
      <c r="E54" s="109">
        <v>246.05</v>
      </c>
      <c r="F54" s="27">
        <v>8</v>
      </c>
      <c r="G54" s="33">
        <f t="shared" si="0"/>
        <v>1968.4</v>
      </c>
      <c r="H54" s="1"/>
      <c r="I54" s="16">
        <f t="shared" si="1"/>
        <v>45</v>
      </c>
      <c r="J54" s="35" t="str">
        <f t="shared" si="2"/>
        <v>Узел крепления, КГП-7-1</v>
      </c>
      <c r="K54" s="25"/>
      <c r="L54" s="37" t="str">
        <f t="shared" si="3"/>
        <v>шт</v>
      </c>
      <c r="M54" s="38">
        <f t="shared" si="4"/>
        <v>246.05</v>
      </c>
      <c r="N54" s="24"/>
      <c r="O54" s="37">
        <f t="shared" si="5"/>
        <v>8</v>
      </c>
      <c r="P54" s="42">
        <f t="shared" si="6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thickBot="1" x14ac:dyDescent="0.3">
      <c r="A55" s="6"/>
      <c r="B55" s="11">
        <v>46</v>
      </c>
      <c r="C55" s="26" t="s">
        <v>76</v>
      </c>
      <c r="D55" s="39" t="s">
        <v>19</v>
      </c>
      <c r="E55" s="109">
        <v>192.75</v>
      </c>
      <c r="F55" s="27">
        <v>46</v>
      </c>
      <c r="G55" s="33">
        <f t="shared" si="0"/>
        <v>8866.5</v>
      </c>
      <c r="H55" s="1"/>
      <c r="I55" s="16">
        <f t="shared" si="1"/>
        <v>46</v>
      </c>
      <c r="J55" s="35" t="str">
        <f t="shared" si="2"/>
        <v xml:space="preserve">Ушки однолапчатые , У1К-7-16 </v>
      </c>
      <c r="K55" s="25"/>
      <c r="L55" s="37" t="str">
        <f t="shared" si="3"/>
        <v>шт</v>
      </c>
      <c r="M55" s="38">
        <f t="shared" si="4"/>
        <v>192.75</v>
      </c>
      <c r="N55" s="24"/>
      <c r="O55" s="37">
        <f t="shared" si="5"/>
        <v>46</v>
      </c>
      <c r="P55" s="42">
        <f t="shared" si="6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thickBot="1" x14ac:dyDescent="0.3">
      <c r="A56" s="6"/>
      <c r="B56" s="11">
        <v>47</v>
      </c>
      <c r="C56" s="26" t="s">
        <v>77</v>
      </c>
      <c r="D56" s="39" t="s">
        <v>19</v>
      </c>
      <c r="E56" s="109">
        <v>201.84</v>
      </c>
      <c r="F56" s="27">
        <v>353</v>
      </c>
      <c r="G56" s="33">
        <f t="shared" si="0"/>
        <v>71249.52</v>
      </c>
      <c r="H56" s="1"/>
      <c r="I56" s="16">
        <f t="shared" si="1"/>
        <v>47</v>
      </c>
      <c r="J56" s="35" t="str">
        <f t="shared" si="2"/>
        <v>Ушко однолапчатое, У1-7-16</v>
      </c>
      <c r="K56" s="25"/>
      <c r="L56" s="37" t="str">
        <f t="shared" si="3"/>
        <v>шт</v>
      </c>
      <c r="M56" s="38">
        <f t="shared" si="4"/>
        <v>201.84</v>
      </c>
      <c r="N56" s="24"/>
      <c r="O56" s="37">
        <f t="shared" si="5"/>
        <v>353</v>
      </c>
      <c r="P56" s="42">
        <f t="shared" si="6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"/>
      <c r="B57" s="95" t="s">
        <v>18</v>
      </c>
      <c r="C57" s="96"/>
      <c r="D57" s="96"/>
      <c r="E57" s="96"/>
      <c r="F57" s="97"/>
      <c r="G57" s="28">
        <f>SUM(G10:G56)</f>
        <v>496090.83</v>
      </c>
      <c r="H57" s="43"/>
      <c r="I57" s="98" t="s">
        <v>18</v>
      </c>
      <c r="J57" s="99"/>
      <c r="K57" s="99"/>
      <c r="L57" s="99"/>
      <c r="M57" s="99"/>
      <c r="N57" s="99"/>
      <c r="O57" s="100"/>
      <c r="P57" s="29">
        <f>SUM(P10:P56)</f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thickBot="1" x14ac:dyDescent="0.3">
      <c r="A58" s="6"/>
      <c r="B58" s="82" t="s">
        <v>20</v>
      </c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4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9" thickBot="1" x14ac:dyDescent="0.3">
      <c r="A59" s="6"/>
      <c r="B59" s="30">
        <v>1</v>
      </c>
      <c r="C59" s="26" t="s">
        <v>78</v>
      </c>
      <c r="D59" s="39" t="s">
        <v>19</v>
      </c>
      <c r="E59" s="110">
        <v>359.04</v>
      </c>
      <c r="F59" s="27">
        <v>3</v>
      </c>
      <c r="G59" s="33">
        <f>F59*E59</f>
        <v>1077.1200000000001</v>
      </c>
      <c r="H59" s="1"/>
      <c r="I59" s="34">
        <f>B59</f>
        <v>1</v>
      </c>
      <c r="J59" s="35" t="str">
        <f t="shared" ref="J59:J143" si="7">C59</f>
        <v>Балласт к поддерживающим зажимам для одного провода, БЛ-100-1</v>
      </c>
      <c r="K59" s="36"/>
      <c r="L59" s="37" t="str">
        <f>D59</f>
        <v>шт</v>
      </c>
      <c r="M59" s="38">
        <f>E59</f>
        <v>359.04</v>
      </c>
      <c r="N59" s="32"/>
      <c r="O59" s="57">
        <f>F59</f>
        <v>3</v>
      </c>
      <c r="P59" s="53">
        <f>N59*O59</f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6.25" thickBot="1" x14ac:dyDescent="0.3">
      <c r="A60" s="6"/>
      <c r="B60" s="11">
        <v>2</v>
      </c>
      <c r="C60" s="26" t="s">
        <v>31</v>
      </c>
      <c r="D60" s="39" t="s">
        <v>19</v>
      </c>
      <c r="E60" s="109">
        <v>156.30000000000001</v>
      </c>
      <c r="F60" s="27">
        <v>72</v>
      </c>
      <c r="G60" s="33">
        <f t="shared" ref="G60:G96" si="8">F60*E60</f>
        <v>11253.6</v>
      </c>
      <c r="H60" s="1"/>
      <c r="I60" s="16">
        <f>B60</f>
        <v>2</v>
      </c>
      <c r="J60" s="35" t="str">
        <f t="shared" si="7"/>
        <v>Вязка спиральная, ПВС 35/50-10-2</v>
      </c>
      <c r="K60" s="25"/>
      <c r="L60" s="37" t="str">
        <f t="shared" ref="L60:L96" si="9">D60</f>
        <v>шт</v>
      </c>
      <c r="M60" s="38">
        <f t="shared" ref="M60:M96" si="10">E60</f>
        <v>156.30000000000001</v>
      </c>
      <c r="N60" s="24"/>
      <c r="O60" s="57">
        <f t="shared" ref="O60:O96" si="11">F60</f>
        <v>72</v>
      </c>
      <c r="P60" s="53">
        <f t="shared" ref="P60:P96" si="12">N60*O60</f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thickBot="1" x14ac:dyDescent="0.3">
      <c r="A61" s="6"/>
      <c r="B61" s="11">
        <v>3</v>
      </c>
      <c r="C61" s="26" t="s">
        <v>79</v>
      </c>
      <c r="D61" s="39" t="s">
        <v>19</v>
      </c>
      <c r="E61" s="109">
        <v>589.41</v>
      </c>
      <c r="F61" s="27">
        <v>8</v>
      </c>
      <c r="G61" s="33">
        <f t="shared" si="8"/>
        <v>4715.28</v>
      </c>
      <c r="H61" s="1"/>
      <c r="I61" s="16">
        <f t="shared" ref="I61:J96" si="13">B61</f>
        <v>3</v>
      </c>
      <c r="J61" s="35" t="str">
        <f t="shared" si="7"/>
        <v>Гаситель вибрации, ГВУ-0,6-0,8</v>
      </c>
      <c r="K61" s="25"/>
      <c r="L61" s="37" t="str">
        <f t="shared" si="9"/>
        <v>шт</v>
      </c>
      <c r="M61" s="38">
        <f t="shared" si="10"/>
        <v>589.41</v>
      </c>
      <c r="N61" s="24"/>
      <c r="O61" s="57">
        <f t="shared" si="11"/>
        <v>8</v>
      </c>
      <c r="P61" s="53">
        <f t="shared" si="12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6.25" thickBot="1" x14ac:dyDescent="0.3">
      <c r="A62" s="6"/>
      <c r="B62" s="11">
        <v>4</v>
      </c>
      <c r="C62" s="26" t="s">
        <v>80</v>
      </c>
      <c r="D62" s="39" t="s">
        <v>19</v>
      </c>
      <c r="E62" s="109">
        <v>4055.86</v>
      </c>
      <c r="F62" s="27">
        <v>3</v>
      </c>
      <c r="G62" s="33">
        <f t="shared" si="8"/>
        <v>12167.58</v>
      </c>
      <c r="H62" s="1"/>
      <c r="I62" s="16">
        <f t="shared" si="13"/>
        <v>4</v>
      </c>
      <c r="J62" s="35" t="str">
        <f t="shared" si="7"/>
        <v>Зажим монтажный натяжной, МП-1</v>
      </c>
      <c r="K62" s="25"/>
      <c r="L62" s="37" t="str">
        <f t="shared" si="9"/>
        <v>шт</v>
      </c>
      <c r="M62" s="38">
        <f t="shared" si="10"/>
        <v>4055.86</v>
      </c>
      <c r="N62" s="24"/>
      <c r="O62" s="57">
        <f t="shared" si="11"/>
        <v>3</v>
      </c>
      <c r="P62" s="53">
        <f t="shared" si="12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thickBot="1" x14ac:dyDescent="0.3">
      <c r="A63" s="6"/>
      <c r="B63" s="11">
        <v>5</v>
      </c>
      <c r="C63" s="26" t="s">
        <v>81</v>
      </c>
      <c r="D63" s="39" t="s">
        <v>19</v>
      </c>
      <c r="E63" s="109">
        <v>584.75</v>
      </c>
      <c r="F63" s="27">
        <v>57</v>
      </c>
      <c r="G63" s="33">
        <f t="shared" si="8"/>
        <v>33330.75</v>
      </c>
      <c r="H63" s="1"/>
      <c r="I63" s="16">
        <f t="shared" si="13"/>
        <v>5</v>
      </c>
      <c r="J63" s="35" t="str">
        <f t="shared" si="7"/>
        <v>Зажим натяжной болтовой, НБ-1</v>
      </c>
      <c r="K63" s="25"/>
      <c r="L63" s="37" t="str">
        <f t="shared" si="9"/>
        <v>шт</v>
      </c>
      <c r="M63" s="38">
        <f t="shared" si="10"/>
        <v>584.75</v>
      </c>
      <c r="N63" s="24"/>
      <c r="O63" s="57">
        <f t="shared" si="11"/>
        <v>57</v>
      </c>
      <c r="P63" s="53">
        <f t="shared" si="12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6.25" thickBot="1" x14ac:dyDescent="0.3">
      <c r="A64" s="6"/>
      <c r="B64" s="11">
        <v>6</v>
      </c>
      <c r="C64" s="26" t="s">
        <v>48</v>
      </c>
      <c r="D64" s="39" t="s">
        <v>19</v>
      </c>
      <c r="E64" s="109">
        <v>243.69</v>
      </c>
      <c r="F64" s="27">
        <v>84</v>
      </c>
      <c r="G64" s="33">
        <f t="shared" si="8"/>
        <v>20469.96</v>
      </c>
      <c r="H64" s="1"/>
      <c r="I64" s="16">
        <f t="shared" si="13"/>
        <v>6</v>
      </c>
      <c r="J64" s="35" t="str">
        <f t="shared" si="7"/>
        <v>Зажим натяжной болтовой, НБ-2-6А</v>
      </c>
      <c r="K64" s="25"/>
      <c r="L64" s="37" t="str">
        <f t="shared" si="9"/>
        <v>шт</v>
      </c>
      <c r="M64" s="38">
        <f t="shared" si="10"/>
        <v>243.69</v>
      </c>
      <c r="N64" s="24"/>
      <c r="O64" s="57">
        <f t="shared" si="11"/>
        <v>84</v>
      </c>
      <c r="P64" s="53">
        <f t="shared" si="12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6.25" thickBot="1" x14ac:dyDescent="0.3">
      <c r="A65" s="6"/>
      <c r="B65" s="11">
        <v>7</v>
      </c>
      <c r="C65" s="26" t="s">
        <v>82</v>
      </c>
      <c r="D65" s="39" t="s">
        <v>19</v>
      </c>
      <c r="E65" s="109">
        <v>816.41</v>
      </c>
      <c r="F65" s="27">
        <v>16</v>
      </c>
      <c r="G65" s="33">
        <f t="shared" si="8"/>
        <v>13062.56</v>
      </c>
      <c r="H65" s="1"/>
      <c r="I65" s="16">
        <f t="shared" si="13"/>
        <v>7</v>
      </c>
      <c r="J65" s="35" t="str">
        <f t="shared" si="7"/>
        <v>Зажим натяжной болтовой, НБ-3-6Б</v>
      </c>
      <c r="K65" s="25"/>
      <c r="L65" s="37" t="str">
        <f t="shared" si="9"/>
        <v>шт</v>
      </c>
      <c r="M65" s="38">
        <f t="shared" si="10"/>
        <v>816.41</v>
      </c>
      <c r="N65" s="24"/>
      <c r="O65" s="57">
        <f t="shared" si="11"/>
        <v>16</v>
      </c>
      <c r="P65" s="53">
        <f t="shared" si="12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thickBot="1" x14ac:dyDescent="0.3">
      <c r="A66" s="6"/>
      <c r="B66" s="11">
        <v>8</v>
      </c>
      <c r="C66" s="26" t="s">
        <v>83</v>
      </c>
      <c r="D66" s="39" t="s">
        <v>19</v>
      </c>
      <c r="E66" s="109">
        <v>49.2</v>
      </c>
      <c r="F66" s="27">
        <v>90</v>
      </c>
      <c r="G66" s="33">
        <f t="shared" si="8"/>
        <v>4428</v>
      </c>
      <c r="H66" s="1"/>
      <c r="I66" s="16">
        <f t="shared" si="13"/>
        <v>8</v>
      </c>
      <c r="J66" s="35" t="str">
        <f t="shared" si="7"/>
        <v>Зажим плашечный, ПС-2-1А</v>
      </c>
      <c r="K66" s="25"/>
      <c r="L66" s="37" t="str">
        <f t="shared" si="9"/>
        <v>шт</v>
      </c>
      <c r="M66" s="38">
        <f t="shared" si="10"/>
        <v>49.2</v>
      </c>
      <c r="N66" s="24"/>
      <c r="O66" s="57">
        <f t="shared" si="11"/>
        <v>90</v>
      </c>
      <c r="P66" s="53">
        <f t="shared" si="12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6.25" thickBot="1" x14ac:dyDescent="0.3">
      <c r="A67" s="6"/>
      <c r="B67" s="11">
        <v>9</v>
      </c>
      <c r="C67" s="26" t="s">
        <v>53</v>
      </c>
      <c r="D67" s="39" t="s">
        <v>19</v>
      </c>
      <c r="E67" s="109">
        <v>541.59</v>
      </c>
      <c r="F67" s="27">
        <v>15</v>
      </c>
      <c r="G67" s="33">
        <f t="shared" si="8"/>
        <v>8123.85</v>
      </c>
      <c r="H67" s="1"/>
      <c r="I67" s="16">
        <f t="shared" si="13"/>
        <v>9</v>
      </c>
      <c r="J67" s="35" t="str">
        <f t="shared" si="7"/>
        <v>Зажимы натяжные болтовые, НБ 2-6</v>
      </c>
      <c r="K67" s="25"/>
      <c r="L67" s="37" t="str">
        <f t="shared" si="9"/>
        <v>шт</v>
      </c>
      <c r="M67" s="38">
        <f t="shared" si="10"/>
        <v>541.59</v>
      </c>
      <c r="N67" s="24"/>
      <c r="O67" s="57">
        <f t="shared" si="11"/>
        <v>15</v>
      </c>
      <c r="P67" s="53">
        <f t="shared" si="12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6.25" thickBot="1" x14ac:dyDescent="0.3">
      <c r="A68" s="6"/>
      <c r="B68" s="11">
        <v>10</v>
      </c>
      <c r="C68" s="26" t="s">
        <v>84</v>
      </c>
      <c r="D68" s="39" t="s">
        <v>19</v>
      </c>
      <c r="E68" s="109">
        <v>449.58</v>
      </c>
      <c r="F68" s="27">
        <v>15</v>
      </c>
      <c r="G68" s="33">
        <f t="shared" si="8"/>
        <v>6743.7</v>
      </c>
      <c r="H68" s="1"/>
      <c r="I68" s="16">
        <f t="shared" si="13"/>
        <v>10</v>
      </c>
      <c r="J68" s="35" t="str">
        <f t="shared" si="7"/>
        <v>Зажимы натяжные клиновые , НК-1-1 кл №3</v>
      </c>
      <c r="K68" s="25"/>
      <c r="L68" s="37" t="str">
        <f t="shared" si="9"/>
        <v>шт</v>
      </c>
      <c r="M68" s="38">
        <f t="shared" si="10"/>
        <v>449.58</v>
      </c>
      <c r="N68" s="24"/>
      <c r="O68" s="57">
        <f t="shared" si="11"/>
        <v>15</v>
      </c>
      <c r="P68" s="53">
        <f t="shared" si="12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6.25" thickBot="1" x14ac:dyDescent="0.3">
      <c r="A69" s="6"/>
      <c r="B69" s="11">
        <v>11</v>
      </c>
      <c r="C69" s="26" t="s">
        <v>54</v>
      </c>
      <c r="D69" s="39" t="s">
        <v>19</v>
      </c>
      <c r="E69" s="109">
        <v>255.09</v>
      </c>
      <c r="F69" s="27">
        <v>2</v>
      </c>
      <c r="G69" s="33">
        <f t="shared" si="8"/>
        <v>510.18</v>
      </c>
      <c r="H69" s="1"/>
      <c r="I69" s="16">
        <f t="shared" si="13"/>
        <v>11</v>
      </c>
      <c r="J69" s="35" t="str">
        <f t="shared" si="13"/>
        <v xml:space="preserve">Зажимы натяжные клиновые коушные, НКК-1-1Б </v>
      </c>
      <c r="K69" s="25"/>
      <c r="L69" s="37" t="str">
        <f t="shared" si="9"/>
        <v>шт</v>
      </c>
      <c r="M69" s="38">
        <f t="shared" si="10"/>
        <v>255.09</v>
      </c>
      <c r="N69" s="24"/>
      <c r="O69" s="57">
        <f t="shared" si="11"/>
        <v>2</v>
      </c>
      <c r="P69" s="53">
        <f t="shared" si="12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6.25" thickBot="1" x14ac:dyDescent="0.3">
      <c r="A70" s="6"/>
      <c r="B70" s="11">
        <v>12</v>
      </c>
      <c r="C70" s="26" t="s">
        <v>56</v>
      </c>
      <c r="D70" s="39" t="s">
        <v>19</v>
      </c>
      <c r="E70" s="109">
        <v>292.32</v>
      </c>
      <c r="F70" s="27">
        <v>22</v>
      </c>
      <c r="G70" s="33">
        <f t="shared" si="8"/>
        <v>6431.04</v>
      </c>
      <c r="H70" s="1"/>
      <c r="I70" s="16">
        <f t="shared" si="13"/>
        <v>12</v>
      </c>
      <c r="J70" s="35" t="str">
        <f t="shared" si="13"/>
        <v>Зажимы поддерживающие глухие, ПГН-3-5</v>
      </c>
      <c r="K70" s="25"/>
      <c r="L70" s="37" t="str">
        <f t="shared" si="9"/>
        <v>шт</v>
      </c>
      <c r="M70" s="38">
        <f t="shared" si="10"/>
        <v>292.32</v>
      </c>
      <c r="N70" s="24"/>
      <c r="O70" s="57">
        <f t="shared" si="11"/>
        <v>22</v>
      </c>
      <c r="P70" s="53">
        <f t="shared" si="12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6.25" thickBot="1" x14ac:dyDescent="0.3">
      <c r="A71" s="6"/>
      <c r="B71" s="11">
        <v>13</v>
      </c>
      <c r="C71" s="26" t="s">
        <v>85</v>
      </c>
      <c r="D71" s="39" t="s">
        <v>19</v>
      </c>
      <c r="E71" s="109">
        <v>181.9</v>
      </c>
      <c r="F71" s="27">
        <v>27</v>
      </c>
      <c r="G71" s="33">
        <f t="shared" si="8"/>
        <v>4911.3</v>
      </c>
      <c r="H71" s="1"/>
      <c r="I71" s="16">
        <f t="shared" si="13"/>
        <v>13</v>
      </c>
      <c r="J71" s="35" t="str">
        <f t="shared" si="13"/>
        <v>Зажимы поддерживающие глухие, ПГН-2-6</v>
      </c>
      <c r="K71" s="25"/>
      <c r="L71" s="37" t="str">
        <f t="shared" si="9"/>
        <v>шт</v>
      </c>
      <c r="M71" s="38">
        <f t="shared" si="10"/>
        <v>181.9</v>
      </c>
      <c r="N71" s="24"/>
      <c r="O71" s="57">
        <f t="shared" si="11"/>
        <v>27</v>
      </c>
      <c r="P71" s="53">
        <f t="shared" si="12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6.25" thickBot="1" x14ac:dyDescent="0.3">
      <c r="A72" s="6"/>
      <c r="B72" s="11">
        <v>14</v>
      </c>
      <c r="C72" s="26" t="s">
        <v>86</v>
      </c>
      <c r="D72" s="39" t="s">
        <v>19</v>
      </c>
      <c r="E72" s="109">
        <v>299.94</v>
      </c>
      <c r="F72" s="27">
        <v>3</v>
      </c>
      <c r="G72" s="33">
        <f t="shared" si="8"/>
        <v>899.81999999999994</v>
      </c>
      <c r="H72" s="1"/>
      <c r="I72" s="16">
        <f t="shared" si="13"/>
        <v>14</v>
      </c>
      <c r="J72" s="35" t="str">
        <f t="shared" si="13"/>
        <v>Зажимы поддерживающие глухие, ПГ-3-12</v>
      </c>
      <c r="K72" s="25"/>
      <c r="L72" s="37" t="str">
        <f t="shared" si="9"/>
        <v>шт</v>
      </c>
      <c r="M72" s="38">
        <f t="shared" si="10"/>
        <v>299.94</v>
      </c>
      <c r="N72" s="24"/>
      <c r="O72" s="57">
        <f t="shared" si="11"/>
        <v>3</v>
      </c>
      <c r="P72" s="53">
        <f t="shared" si="12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6.25" thickBot="1" x14ac:dyDescent="0.3">
      <c r="A73" s="6"/>
      <c r="B73" s="11">
        <v>15</v>
      </c>
      <c r="C73" s="26" t="s">
        <v>87</v>
      </c>
      <c r="D73" s="39" t="s">
        <v>19</v>
      </c>
      <c r="E73" s="109">
        <v>417.42</v>
      </c>
      <c r="F73" s="27">
        <v>2</v>
      </c>
      <c r="G73" s="33">
        <f t="shared" si="8"/>
        <v>834.84</v>
      </c>
      <c r="H73" s="1"/>
      <c r="I73" s="16">
        <f t="shared" si="13"/>
        <v>15</v>
      </c>
      <c r="J73" s="35" t="str">
        <f t="shared" si="13"/>
        <v>Зажимы соединительные овальные, СОАС-150-3</v>
      </c>
      <c r="K73" s="25"/>
      <c r="L73" s="37" t="str">
        <f t="shared" si="9"/>
        <v>шт</v>
      </c>
      <c r="M73" s="38">
        <f t="shared" si="10"/>
        <v>417.42</v>
      </c>
      <c r="N73" s="24"/>
      <c r="O73" s="57">
        <f t="shared" si="11"/>
        <v>2</v>
      </c>
      <c r="P73" s="53">
        <f t="shared" si="12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6.25" thickBot="1" x14ac:dyDescent="0.3">
      <c r="A74" s="6"/>
      <c r="B74" s="11">
        <v>16</v>
      </c>
      <c r="C74" s="26" t="s">
        <v>88</v>
      </c>
      <c r="D74" s="39" t="s">
        <v>19</v>
      </c>
      <c r="E74" s="109">
        <v>173.3</v>
      </c>
      <c r="F74" s="27">
        <v>7</v>
      </c>
      <c r="G74" s="33">
        <f t="shared" si="8"/>
        <v>1213.1000000000001</v>
      </c>
      <c r="H74" s="1"/>
      <c r="I74" s="16">
        <f t="shared" si="13"/>
        <v>16</v>
      </c>
      <c r="J74" s="35" t="str">
        <f t="shared" si="13"/>
        <v>Зажимы соединительные овальные, СОАС-95-3</v>
      </c>
      <c r="K74" s="25"/>
      <c r="L74" s="37" t="str">
        <f t="shared" si="9"/>
        <v>шт</v>
      </c>
      <c r="M74" s="38">
        <f t="shared" si="10"/>
        <v>173.3</v>
      </c>
      <c r="N74" s="24"/>
      <c r="O74" s="57">
        <f t="shared" si="11"/>
        <v>7</v>
      </c>
      <c r="P74" s="53">
        <f t="shared" si="12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6.25" thickBot="1" x14ac:dyDescent="0.3">
      <c r="A75" s="6"/>
      <c r="B75" s="11">
        <v>17</v>
      </c>
      <c r="C75" s="26" t="s">
        <v>59</v>
      </c>
      <c r="D75" s="39" t="s">
        <v>19</v>
      </c>
      <c r="E75" s="109">
        <v>305.75</v>
      </c>
      <c r="F75" s="27">
        <v>3</v>
      </c>
      <c r="G75" s="33">
        <f t="shared" si="8"/>
        <v>917.25</v>
      </c>
      <c r="H75" s="1"/>
      <c r="I75" s="16">
        <f t="shared" si="13"/>
        <v>17</v>
      </c>
      <c r="J75" s="35" t="str">
        <f t="shared" si="13"/>
        <v>Зажимы соединительные овольные, СОАС-120-3</v>
      </c>
      <c r="K75" s="25"/>
      <c r="L75" s="37" t="str">
        <f t="shared" si="9"/>
        <v>шт</v>
      </c>
      <c r="M75" s="38">
        <f t="shared" si="10"/>
        <v>305.75</v>
      </c>
      <c r="N75" s="24"/>
      <c r="O75" s="57">
        <f t="shared" si="11"/>
        <v>3</v>
      </c>
      <c r="P75" s="53">
        <f t="shared" si="12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6.25" thickBot="1" x14ac:dyDescent="0.3">
      <c r="A76" s="6"/>
      <c r="B76" s="11">
        <v>18</v>
      </c>
      <c r="C76" s="26" t="s">
        <v>89</v>
      </c>
      <c r="D76" s="39" t="s">
        <v>19</v>
      </c>
      <c r="E76" s="109">
        <v>449.59</v>
      </c>
      <c r="F76" s="27">
        <v>2</v>
      </c>
      <c r="G76" s="33">
        <f t="shared" si="8"/>
        <v>899.18</v>
      </c>
      <c r="H76" s="1"/>
      <c r="I76" s="16">
        <f t="shared" si="13"/>
        <v>18</v>
      </c>
      <c r="J76" s="35" t="str">
        <f t="shared" si="13"/>
        <v>Зажимы соединительные плашечные, ПАМ-2-1</v>
      </c>
      <c r="K76" s="25"/>
      <c r="L76" s="37" t="str">
        <f t="shared" si="9"/>
        <v>шт</v>
      </c>
      <c r="M76" s="38">
        <f t="shared" si="10"/>
        <v>449.59</v>
      </c>
      <c r="N76" s="24"/>
      <c r="O76" s="57">
        <f t="shared" si="11"/>
        <v>2</v>
      </c>
      <c r="P76" s="53">
        <f t="shared" si="12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6.25" thickBot="1" x14ac:dyDescent="0.3">
      <c r="A77" s="6"/>
      <c r="B77" s="11">
        <v>19</v>
      </c>
      <c r="C77" s="26" t="s">
        <v>60</v>
      </c>
      <c r="D77" s="39" t="s">
        <v>19</v>
      </c>
      <c r="E77" s="109">
        <v>45.54</v>
      </c>
      <c r="F77" s="27">
        <v>248</v>
      </c>
      <c r="G77" s="33">
        <f t="shared" si="8"/>
        <v>11293.92</v>
      </c>
      <c r="H77" s="1"/>
      <c r="I77" s="16">
        <f t="shared" si="13"/>
        <v>19</v>
      </c>
      <c r="J77" s="35" t="str">
        <f t="shared" si="13"/>
        <v>Зажимы соединительные плашечные, ПС-1-1</v>
      </c>
      <c r="K77" s="25"/>
      <c r="L77" s="37" t="str">
        <f t="shared" si="9"/>
        <v>шт</v>
      </c>
      <c r="M77" s="38">
        <f t="shared" si="10"/>
        <v>45.54</v>
      </c>
      <c r="N77" s="24"/>
      <c r="O77" s="57">
        <f t="shared" si="11"/>
        <v>248</v>
      </c>
      <c r="P77" s="53">
        <f t="shared" si="12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6.25" thickBot="1" x14ac:dyDescent="0.3">
      <c r="A78" s="6"/>
      <c r="B78" s="11">
        <v>20</v>
      </c>
      <c r="C78" s="26" t="s">
        <v>61</v>
      </c>
      <c r="D78" s="39" t="s">
        <v>19</v>
      </c>
      <c r="E78" s="109">
        <v>22.85</v>
      </c>
      <c r="F78" s="27">
        <v>303</v>
      </c>
      <c r="G78" s="33">
        <f t="shared" si="8"/>
        <v>6923.55</v>
      </c>
      <c r="H78" s="1"/>
      <c r="I78" s="16">
        <f t="shared" si="13"/>
        <v>20</v>
      </c>
      <c r="J78" s="35" t="str">
        <f t="shared" si="13"/>
        <v>Зажимы соединительные плашечные, ПА-1-1</v>
      </c>
      <c r="K78" s="25"/>
      <c r="L78" s="37" t="str">
        <f t="shared" si="9"/>
        <v>шт</v>
      </c>
      <c r="M78" s="38">
        <f t="shared" si="10"/>
        <v>22.85</v>
      </c>
      <c r="N78" s="24"/>
      <c r="O78" s="57">
        <f t="shared" si="11"/>
        <v>303</v>
      </c>
      <c r="P78" s="53">
        <f t="shared" si="12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6.25" thickBot="1" x14ac:dyDescent="0.3">
      <c r="A79" s="6"/>
      <c r="B79" s="11">
        <v>21</v>
      </c>
      <c r="C79" s="26" t="s">
        <v>62</v>
      </c>
      <c r="D79" s="39" t="s">
        <v>19</v>
      </c>
      <c r="E79" s="109">
        <v>149.84</v>
      </c>
      <c r="F79" s="27">
        <v>30</v>
      </c>
      <c r="G79" s="33">
        <f t="shared" si="8"/>
        <v>4495.2</v>
      </c>
      <c r="H79" s="1"/>
      <c r="I79" s="16">
        <f t="shared" si="13"/>
        <v>21</v>
      </c>
      <c r="J79" s="35" t="str">
        <f t="shared" si="13"/>
        <v>Зажимы соединительные плашечные, ПА-4-1</v>
      </c>
      <c r="K79" s="25"/>
      <c r="L79" s="37" t="str">
        <f t="shared" si="9"/>
        <v>шт</v>
      </c>
      <c r="M79" s="38">
        <f t="shared" si="10"/>
        <v>149.84</v>
      </c>
      <c r="N79" s="24"/>
      <c r="O79" s="57">
        <f t="shared" si="11"/>
        <v>30</v>
      </c>
      <c r="P79" s="53">
        <f t="shared" si="12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thickBot="1" x14ac:dyDescent="0.3">
      <c r="A80" s="6"/>
      <c r="B80" s="11">
        <v>22</v>
      </c>
      <c r="C80" s="26" t="s">
        <v>63</v>
      </c>
      <c r="D80" s="39" t="s">
        <v>19</v>
      </c>
      <c r="E80" s="109">
        <v>48.96</v>
      </c>
      <c r="F80" s="27">
        <v>203</v>
      </c>
      <c r="G80" s="33">
        <f t="shared" si="8"/>
        <v>9938.880000000001</v>
      </c>
      <c r="H80" s="1"/>
      <c r="I80" s="16">
        <f t="shared" si="13"/>
        <v>22</v>
      </c>
      <c r="J80" s="35" t="str">
        <f t="shared" si="13"/>
        <v>Зажимы соединительные плашечные, ПА-2-2</v>
      </c>
      <c r="K80" s="25"/>
      <c r="L80" s="37" t="str">
        <f t="shared" si="9"/>
        <v>шт</v>
      </c>
      <c r="M80" s="38">
        <f t="shared" si="10"/>
        <v>48.96</v>
      </c>
      <c r="N80" s="24"/>
      <c r="O80" s="57">
        <f t="shared" si="11"/>
        <v>203</v>
      </c>
      <c r="P80" s="53">
        <f t="shared" si="12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6.25" thickBot="1" x14ac:dyDescent="0.3">
      <c r="A81" s="6"/>
      <c r="B81" s="11">
        <v>23</v>
      </c>
      <c r="C81" s="26" t="s">
        <v>64</v>
      </c>
      <c r="D81" s="39" t="s">
        <v>19</v>
      </c>
      <c r="E81" s="109">
        <v>57.57</v>
      </c>
      <c r="F81" s="27">
        <v>95</v>
      </c>
      <c r="G81" s="33">
        <f t="shared" si="8"/>
        <v>5469.15</v>
      </c>
      <c r="H81" s="1"/>
      <c r="I81" s="16">
        <f t="shared" si="13"/>
        <v>23</v>
      </c>
      <c r="J81" s="35" t="str">
        <f t="shared" si="13"/>
        <v>Зажимы соединительные плашечные, ПС-2-1</v>
      </c>
      <c r="K81" s="25"/>
      <c r="L81" s="37" t="str">
        <f t="shared" si="9"/>
        <v>шт</v>
      </c>
      <c r="M81" s="38">
        <f t="shared" si="10"/>
        <v>57.57</v>
      </c>
      <c r="N81" s="24"/>
      <c r="O81" s="57">
        <f t="shared" si="11"/>
        <v>95</v>
      </c>
      <c r="P81" s="53">
        <f t="shared" si="12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thickBot="1" x14ac:dyDescent="0.3">
      <c r="A82" s="6"/>
      <c r="B82" s="11">
        <v>24</v>
      </c>
      <c r="C82" s="26" t="s">
        <v>65</v>
      </c>
      <c r="D82" s="39" t="s">
        <v>19</v>
      </c>
      <c r="E82" s="109">
        <v>87.39</v>
      </c>
      <c r="F82" s="27">
        <v>70</v>
      </c>
      <c r="G82" s="33">
        <f t="shared" si="8"/>
        <v>6117.3</v>
      </c>
      <c r="H82" s="1"/>
      <c r="I82" s="16">
        <f t="shared" si="13"/>
        <v>24</v>
      </c>
      <c r="J82" s="35" t="str">
        <f t="shared" si="13"/>
        <v>Звено промежуточное, ПРТ-7-1</v>
      </c>
      <c r="K82" s="25"/>
      <c r="L82" s="37" t="str">
        <f t="shared" si="9"/>
        <v>шт</v>
      </c>
      <c r="M82" s="38">
        <f t="shared" si="10"/>
        <v>87.39</v>
      </c>
      <c r="N82" s="24"/>
      <c r="O82" s="57">
        <f t="shared" si="11"/>
        <v>70</v>
      </c>
      <c r="P82" s="53">
        <f t="shared" si="12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thickBot="1" x14ac:dyDescent="0.3">
      <c r="A83" s="6"/>
      <c r="B83" s="11">
        <v>25</v>
      </c>
      <c r="C83" s="26" t="s">
        <v>66</v>
      </c>
      <c r="D83" s="39" t="s">
        <v>19</v>
      </c>
      <c r="E83" s="109">
        <v>98.44</v>
      </c>
      <c r="F83" s="27">
        <v>20</v>
      </c>
      <c r="G83" s="33">
        <f t="shared" si="8"/>
        <v>1968.8</v>
      </c>
      <c r="H83" s="1"/>
      <c r="I83" s="16">
        <f t="shared" si="13"/>
        <v>25</v>
      </c>
      <c r="J83" s="35" t="str">
        <f t="shared" si="13"/>
        <v>Звено промежуточное, ПР-7-6</v>
      </c>
      <c r="K83" s="25"/>
      <c r="L83" s="37" t="str">
        <f t="shared" si="9"/>
        <v>шт</v>
      </c>
      <c r="M83" s="38">
        <f t="shared" si="10"/>
        <v>98.44</v>
      </c>
      <c r="N83" s="24"/>
      <c r="O83" s="57">
        <f t="shared" si="11"/>
        <v>20</v>
      </c>
      <c r="P83" s="53">
        <f t="shared" si="12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6.25" thickBot="1" x14ac:dyDescent="0.3">
      <c r="A84" s="6"/>
      <c r="B84" s="11">
        <v>26</v>
      </c>
      <c r="C84" s="26" t="s">
        <v>69</v>
      </c>
      <c r="D84" s="39" t="s">
        <v>19</v>
      </c>
      <c r="E84" s="109">
        <v>338.01</v>
      </c>
      <c r="F84" s="27">
        <v>44</v>
      </c>
      <c r="G84" s="33">
        <f t="shared" si="8"/>
        <v>14872.439999999999</v>
      </c>
      <c r="H84" s="1"/>
      <c r="I84" s="16">
        <f t="shared" si="13"/>
        <v>26</v>
      </c>
      <c r="J84" s="35" t="str">
        <f t="shared" si="13"/>
        <v>Звенья промежуточные регулируемые, ПРР 7-1</v>
      </c>
      <c r="K84" s="25"/>
      <c r="L84" s="37" t="str">
        <f t="shared" si="9"/>
        <v>шт</v>
      </c>
      <c r="M84" s="38">
        <f t="shared" si="10"/>
        <v>338.01</v>
      </c>
      <c r="N84" s="24"/>
      <c r="O84" s="57">
        <f t="shared" si="11"/>
        <v>44</v>
      </c>
      <c r="P84" s="53">
        <f t="shared" si="12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thickBot="1" x14ac:dyDescent="0.3">
      <c r="A85" s="6"/>
      <c r="B85" s="11">
        <v>27</v>
      </c>
      <c r="C85" s="26" t="s">
        <v>90</v>
      </c>
      <c r="D85" s="39" t="s">
        <v>19</v>
      </c>
      <c r="E85" s="109">
        <v>776.72</v>
      </c>
      <c r="F85" s="27">
        <v>9</v>
      </c>
      <c r="G85" s="33">
        <f t="shared" si="8"/>
        <v>6990.4800000000005</v>
      </c>
      <c r="H85" s="1"/>
      <c r="I85" s="16">
        <f t="shared" si="13"/>
        <v>27</v>
      </c>
      <c r="J85" s="35" t="str">
        <f t="shared" si="13"/>
        <v>Патроны термитные, ПАС-240</v>
      </c>
      <c r="K85" s="25"/>
      <c r="L85" s="37" t="str">
        <f t="shared" si="9"/>
        <v>шт</v>
      </c>
      <c r="M85" s="38">
        <f t="shared" si="10"/>
        <v>776.72</v>
      </c>
      <c r="N85" s="24"/>
      <c r="O85" s="57">
        <f t="shared" si="11"/>
        <v>9</v>
      </c>
      <c r="P85" s="53">
        <f t="shared" si="12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thickBot="1" x14ac:dyDescent="0.3">
      <c r="A86" s="6"/>
      <c r="B86" s="11">
        <v>28</v>
      </c>
      <c r="C86" s="26" t="s">
        <v>91</v>
      </c>
      <c r="D86" s="39" t="s">
        <v>19</v>
      </c>
      <c r="E86" s="109">
        <v>668</v>
      </c>
      <c r="F86" s="27">
        <v>12</v>
      </c>
      <c r="G86" s="33">
        <f t="shared" si="8"/>
        <v>8016</v>
      </c>
      <c r="H86" s="1"/>
      <c r="I86" s="16">
        <f t="shared" si="13"/>
        <v>28</v>
      </c>
      <c r="J86" s="35" t="str">
        <f t="shared" si="13"/>
        <v>Патроны термитные, ПАС-120</v>
      </c>
      <c r="K86" s="25"/>
      <c r="L86" s="37" t="str">
        <f t="shared" si="9"/>
        <v>шт</v>
      </c>
      <c r="M86" s="38">
        <f t="shared" si="10"/>
        <v>668</v>
      </c>
      <c r="N86" s="24"/>
      <c r="O86" s="57">
        <f t="shared" si="11"/>
        <v>12</v>
      </c>
      <c r="P86" s="53">
        <f t="shared" si="12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thickBot="1" x14ac:dyDescent="0.3">
      <c r="A87" s="6"/>
      <c r="B87" s="11">
        <v>29</v>
      </c>
      <c r="C87" s="26" t="s">
        <v>92</v>
      </c>
      <c r="D87" s="39" t="s">
        <v>19</v>
      </c>
      <c r="E87" s="109">
        <v>921.38</v>
      </c>
      <c r="F87" s="27">
        <v>2</v>
      </c>
      <c r="G87" s="33">
        <f t="shared" si="8"/>
        <v>1842.76</v>
      </c>
      <c r="H87" s="1"/>
      <c r="I87" s="16">
        <f t="shared" si="13"/>
        <v>29</v>
      </c>
      <c r="J87" s="35" t="str">
        <f t="shared" si="13"/>
        <v>Патроны термитные, ПАС-150</v>
      </c>
      <c r="K87" s="25"/>
      <c r="L87" s="37" t="str">
        <f t="shared" si="9"/>
        <v>шт</v>
      </c>
      <c r="M87" s="38">
        <f t="shared" si="10"/>
        <v>921.38</v>
      </c>
      <c r="N87" s="24"/>
      <c r="O87" s="57">
        <f t="shared" si="11"/>
        <v>2</v>
      </c>
      <c r="P87" s="53">
        <f t="shared" si="12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thickBot="1" x14ac:dyDescent="0.3">
      <c r="A88" s="6"/>
      <c r="B88" s="11">
        <v>30</v>
      </c>
      <c r="C88" s="26" t="s">
        <v>70</v>
      </c>
      <c r="D88" s="39" t="s">
        <v>19</v>
      </c>
      <c r="E88" s="109">
        <v>93.36</v>
      </c>
      <c r="F88" s="27">
        <v>165</v>
      </c>
      <c r="G88" s="33">
        <f t="shared" si="8"/>
        <v>15404.4</v>
      </c>
      <c r="H88" s="1"/>
      <c r="I88" s="16">
        <f t="shared" si="13"/>
        <v>30</v>
      </c>
      <c r="J88" s="35" t="str">
        <f t="shared" si="13"/>
        <v>Серьга , СРС-7-16</v>
      </c>
      <c r="K88" s="25"/>
      <c r="L88" s="37" t="str">
        <f t="shared" si="9"/>
        <v>шт</v>
      </c>
      <c r="M88" s="38">
        <f t="shared" si="10"/>
        <v>93.36</v>
      </c>
      <c r="N88" s="24"/>
      <c r="O88" s="57">
        <f t="shared" si="11"/>
        <v>165</v>
      </c>
      <c r="P88" s="53">
        <f t="shared" si="12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thickBot="1" x14ac:dyDescent="0.3">
      <c r="A89" s="6"/>
      <c r="B89" s="11">
        <v>31</v>
      </c>
      <c r="C89" s="26" t="s">
        <v>71</v>
      </c>
      <c r="D89" s="39" t="s">
        <v>19</v>
      </c>
      <c r="E89" s="109">
        <v>79.78</v>
      </c>
      <c r="F89" s="27">
        <v>426</v>
      </c>
      <c r="G89" s="33">
        <f t="shared" si="8"/>
        <v>33986.28</v>
      </c>
      <c r="H89" s="1"/>
      <c r="I89" s="16">
        <f t="shared" si="13"/>
        <v>31</v>
      </c>
      <c r="J89" s="35" t="str">
        <f t="shared" si="13"/>
        <v>Серьга, СР-7-16</v>
      </c>
      <c r="K89" s="25"/>
      <c r="L89" s="37" t="str">
        <f t="shared" si="9"/>
        <v>шт</v>
      </c>
      <c r="M89" s="38">
        <f t="shared" si="10"/>
        <v>79.78</v>
      </c>
      <c r="N89" s="24"/>
      <c r="O89" s="57">
        <f t="shared" si="11"/>
        <v>426</v>
      </c>
      <c r="P89" s="53">
        <f t="shared" si="12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thickBot="1" x14ac:dyDescent="0.3">
      <c r="A90" s="6"/>
      <c r="B90" s="11">
        <v>32</v>
      </c>
      <c r="C90" s="26" t="s">
        <v>93</v>
      </c>
      <c r="D90" s="39" t="s">
        <v>19</v>
      </c>
      <c r="E90" s="109">
        <v>236.52</v>
      </c>
      <c r="F90" s="27">
        <v>144</v>
      </c>
      <c r="G90" s="33">
        <f t="shared" si="8"/>
        <v>34058.880000000005</v>
      </c>
      <c r="H90" s="1"/>
      <c r="I90" s="16">
        <f t="shared" si="13"/>
        <v>32</v>
      </c>
      <c r="J90" s="35" t="str">
        <f t="shared" si="13"/>
        <v>Скоба, СКД-10-1</v>
      </c>
      <c r="K90" s="25"/>
      <c r="L90" s="37" t="str">
        <f t="shared" si="9"/>
        <v>шт</v>
      </c>
      <c r="M90" s="38">
        <f t="shared" si="10"/>
        <v>236.52</v>
      </c>
      <c r="N90" s="24"/>
      <c r="O90" s="57">
        <f t="shared" si="11"/>
        <v>144</v>
      </c>
      <c r="P90" s="53">
        <f t="shared" si="12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thickBot="1" x14ac:dyDescent="0.3">
      <c r="A91" s="6"/>
      <c r="B91" s="11">
        <v>33</v>
      </c>
      <c r="C91" s="26" t="s">
        <v>72</v>
      </c>
      <c r="D91" s="39" t="s">
        <v>19</v>
      </c>
      <c r="E91" s="109">
        <v>113.47</v>
      </c>
      <c r="F91" s="27">
        <v>530</v>
      </c>
      <c r="G91" s="33">
        <f t="shared" si="8"/>
        <v>60139.1</v>
      </c>
      <c r="H91" s="1"/>
      <c r="I91" s="16">
        <f t="shared" si="13"/>
        <v>33</v>
      </c>
      <c r="J91" s="35" t="str">
        <f t="shared" si="13"/>
        <v>Скоба, СК-7-1А</v>
      </c>
      <c r="K91" s="25"/>
      <c r="L91" s="37" t="str">
        <f t="shared" si="9"/>
        <v>шт</v>
      </c>
      <c r="M91" s="38">
        <f t="shared" si="10"/>
        <v>113.47</v>
      </c>
      <c r="N91" s="24"/>
      <c r="O91" s="57">
        <f t="shared" si="11"/>
        <v>530</v>
      </c>
      <c r="P91" s="53">
        <f t="shared" si="12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thickBot="1" x14ac:dyDescent="0.3">
      <c r="A92" s="6"/>
      <c r="B92" s="11">
        <v>34</v>
      </c>
      <c r="C92" s="26" t="s">
        <v>94</v>
      </c>
      <c r="D92" s="39" t="s">
        <v>97</v>
      </c>
      <c r="E92" s="109">
        <v>607.78</v>
      </c>
      <c r="F92" s="27">
        <v>3</v>
      </c>
      <c r="G92" s="33">
        <f t="shared" si="8"/>
        <v>1823.34</v>
      </c>
      <c r="H92" s="1"/>
      <c r="I92" s="16">
        <f t="shared" si="13"/>
        <v>34</v>
      </c>
      <c r="J92" s="35" t="str">
        <f t="shared" si="13"/>
        <v>Термоспички (1 упак-20 шт)</v>
      </c>
      <c r="K92" s="25"/>
      <c r="L92" s="37" t="str">
        <f t="shared" si="9"/>
        <v>упак</v>
      </c>
      <c r="M92" s="38">
        <f t="shared" si="10"/>
        <v>607.78</v>
      </c>
      <c r="N92" s="24"/>
      <c r="O92" s="57">
        <f t="shared" si="11"/>
        <v>3</v>
      </c>
      <c r="P92" s="53">
        <f t="shared" si="12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thickBot="1" x14ac:dyDescent="0.3">
      <c r="A93" s="6"/>
      <c r="B93" s="11">
        <v>35</v>
      </c>
      <c r="C93" s="26" t="s">
        <v>95</v>
      </c>
      <c r="D93" s="39" t="s">
        <v>19</v>
      </c>
      <c r="E93" s="109">
        <v>287.87</v>
      </c>
      <c r="F93" s="27">
        <v>9</v>
      </c>
      <c r="G93" s="33">
        <f t="shared" si="8"/>
        <v>2590.83</v>
      </c>
      <c r="H93" s="1"/>
      <c r="I93" s="16">
        <f t="shared" si="13"/>
        <v>35</v>
      </c>
      <c r="J93" s="35" t="str">
        <f t="shared" si="13"/>
        <v>Ушки двухлапчатые, У2-7-16</v>
      </c>
      <c r="K93" s="25"/>
      <c r="L93" s="37" t="str">
        <f t="shared" si="9"/>
        <v>шт</v>
      </c>
      <c r="M93" s="38">
        <f t="shared" si="10"/>
        <v>287.87</v>
      </c>
      <c r="N93" s="24"/>
      <c r="O93" s="57">
        <f t="shared" si="11"/>
        <v>9</v>
      </c>
      <c r="P93" s="53">
        <f t="shared" si="12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thickBot="1" x14ac:dyDescent="0.3">
      <c r="A94" s="6"/>
      <c r="B94" s="11">
        <v>36</v>
      </c>
      <c r="C94" s="26" t="s">
        <v>96</v>
      </c>
      <c r="D94" s="39" t="s">
        <v>19</v>
      </c>
      <c r="E94" s="109">
        <v>222.75</v>
      </c>
      <c r="F94" s="27">
        <v>30</v>
      </c>
      <c r="G94" s="33">
        <f t="shared" si="8"/>
        <v>6682.5</v>
      </c>
      <c r="H94" s="1"/>
      <c r="I94" s="16">
        <f t="shared" si="13"/>
        <v>36</v>
      </c>
      <c r="J94" s="35" t="str">
        <f t="shared" si="13"/>
        <v>Ушки двухлапчатые, У2К-7-16</v>
      </c>
      <c r="K94" s="25"/>
      <c r="L94" s="37" t="str">
        <f t="shared" si="9"/>
        <v>шт</v>
      </c>
      <c r="M94" s="38">
        <f t="shared" si="10"/>
        <v>222.75</v>
      </c>
      <c r="N94" s="24"/>
      <c r="O94" s="57">
        <f t="shared" si="11"/>
        <v>30</v>
      </c>
      <c r="P94" s="53">
        <f t="shared" si="12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thickBot="1" x14ac:dyDescent="0.3">
      <c r="A95" s="6"/>
      <c r="B95" s="11">
        <v>37</v>
      </c>
      <c r="C95" s="26" t="s">
        <v>76</v>
      </c>
      <c r="D95" s="39" t="s">
        <v>19</v>
      </c>
      <c r="E95" s="109">
        <v>192.75</v>
      </c>
      <c r="F95" s="27">
        <v>117</v>
      </c>
      <c r="G95" s="33">
        <f t="shared" si="8"/>
        <v>22551.75</v>
      </c>
      <c r="H95" s="1"/>
      <c r="I95" s="16">
        <f t="shared" si="13"/>
        <v>37</v>
      </c>
      <c r="J95" s="35" t="str">
        <f t="shared" si="13"/>
        <v xml:space="preserve">Ушки однолапчатые , У1К-7-16 </v>
      </c>
      <c r="K95" s="25"/>
      <c r="L95" s="37" t="str">
        <f t="shared" si="9"/>
        <v>шт</v>
      </c>
      <c r="M95" s="38">
        <f t="shared" si="10"/>
        <v>192.75</v>
      </c>
      <c r="N95" s="24"/>
      <c r="O95" s="57">
        <f t="shared" si="11"/>
        <v>117</v>
      </c>
      <c r="P95" s="53">
        <f t="shared" si="12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thickBot="1" x14ac:dyDescent="0.3">
      <c r="A96" s="6"/>
      <c r="B96" s="11">
        <v>38</v>
      </c>
      <c r="C96" s="26" t="s">
        <v>77</v>
      </c>
      <c r="D96" s="39" t="s">
        <v>19</v>
      </c>
      <c r="E96" s="109">
        <v>201.84</v>
      </c>
      <c r="F96" s="27">
        <v>392</v>
      </c>
      <c r="G96" s="33">
        <f t="shared" si="8"/>
        <v>79121.279999999999</v>
      </c>
      <c r="H96" s="1"/>
      <c r="I96" s="16">
        <f t="shared" si="13"/>
        <v>38</v>
      </c>
      <c r="J96" s="35" t="str">
        <f t="shared" si="13"/>
        <v>Ушко однолапчатое, У1-7-16</v>
      </c>
      <c r="K96" s="25"/>
      <c r="L96" s="37" t="str">
        <f t="shared" si="9"/>
        <v>шт</v>
      </c>
      <c r="M96" s="38">
        <f t="shared" si="10"/>
        <v>201.84</v>
      </c>
      <c r="N96" s="24"/>
      <c r="O96" s="57">
        <f t="shared" si="11"/>
        <v>392</v>
      </c>
      <c r="P96" s="53">
        <f t="shared" si="12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6"/>
      <c r="B97" s="95" t="s">
        <v>21</v>
      </c>
      <c r="C97" s="101"/>
      <c r="D97" s="101"/>
      <c r="E97" s="101"/>
      <c r="F97" s="102"/>
      <c r="G97" s="28">
        <f>SUM(G59:G96)</f>
        <v>466275.95000000007</v>
      </c>
      <c r="H97" s="43"/>
      <c r="I97" s="98" t="s">
        <v>21</v>
      </c>
      <c r="J97" s="99"/>
      <c r="K97" s="99"/>
      <c r="L97" s="99"/>
      <c r="M97" s="99"/>
      <c r="N97" s="99"/>
      <c r="O97" s="100"/>
      <c r="P97" s="58">
        <f>SUM(P59:P96)</f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5">
      <c r="A98" s="6"/>
      <c r="B98" s="82" t="s">
        <v>22</v>
      </c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4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thickBot="1" x14ac:dyDescent="0.3">
      <c r="A99" s="6"/>
      <c r="B99" s="103" t="s">
        <v>23</v>
      </c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5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9" thickBot="1" x14ac:dyDescent="0.3">
      <c r="A100" s="6"/>
      <c r="B100" s="30">
        <v>1</v>
      </c>
      <c r="C100" s="26" t="s">
        <v>78</v>
      </c>
      <c r="D100" s="39" t="s">
        <v>19</v>
      </c>
      <c r="E100" s="110">
        <v>13185.33</v>
      </c>
      <c r="F100" s="27">
        <v>1</v>
      </c>
      <c r="G100" s="33">
        <f>E100*F100</f>
        <v>13185.33</v>
      </c>
      <c r="H100" s="1"/>
      <c r="I100" s="34">
        <f t="shared" ref="I100:I140" si="14">B100</f>
        <v>1</v>
      </c>
      <c r="J100" s="44" t="str">
        <f t="shared" si="7"/>
        <v>Балласт к поддерживающим зажимам для одного провода, БЛ-100-1</v>
      </c>
      <c r="K100" s="36"/>
      <c r="L100" s="37" t="str">
        <f t="shared" ref="L100:L162" si="15">D100</f>
        <v>шт</v>
      </c>
      <c r="M100" s="38">
        <f t="shared" ref="M100:M162" si="16">E100</f>
        <v>13185.33</v>
      </c>
      <c r="N100" s="32"/>
      <c r="O100" s="37">
        <f t="shared" ref="O100:O162" si="17">F100</f>
        <v>1</v>
      </c>
      <c r="P100" s="45">
        <f t="shared" ref="P100:P162" si="18">N100*O100</f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6.25" thickBot="1" x14ac:dyDescent="0.3">
      <c r="A101" s="6"/>
      <c r="B101" s="11">
        <v>2</v>
      </c>
      <c r="C101" s="26" t="s">
        <v>98</v>
      </c>
      <c r="D101" s="39" t="s">
        <v>19</v>
      </c>
      <c r="E101" s="109">
        <v>168.82</v>
      </c>
      <c r="F101" s="27">
        <v>33</v>
      </c>
      <c r="G101" s="33">
        <f t="shared" ref="G101:G122" si="19">E101*F101</f>
        <v>5571.0599999999995</v>
      </c>
      <c r="H101" s="1"/>
      <c r="I101" s="16">
        <f t="shared" si="14"/>
        <v>2</v>
      </c>
      <c r="J101" s="17" t="str">
        <f t="shared" si="7"/>
        <v>Вязка спиральная, ПВС 70/95-10-2</v>
      </c>
      <c r="K101" s="25"/>
      <c r="L101" s="18" t="str">
        <f t="shared" si="15"/>
        <v>шт</v>
      </c>
      <c r="M101" s="21">
        <f t="shared" si="16"/>
        <v>168.82</v>
      </c>
      <c r="N101" s="24"/>
      <c r="O101" s="18">
        <f t="shared" si="17"/>
        <v>33</v>
      </c>
      <c r="P101" s="19">
        <f t="shared" si="18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thickBot="1" x14ac:dyDescent="0.3">
      <c r="A102" s="6"/>
      <c r="B102" s="11">
        <v>3</v>
      </c>
      <c r="C102" s="26" t="s">
        <v>33</v>
      </c>
      <c r="D102" s="39" t="s">
        <v>19</v>
      </c>
      <c r="E102" s="109">
        <v>81.319999999999993</v>
      </c>
      <c r="F102" s="27">
        <v>30</v>
      </c>
      <c r="G102" s="33">
        <f t="shared" si="19"/>
        <v>2439.6</v>
      </c>
      <c r="H102" s="1"/>
      <c r="I102" s="16">
        <f t="shared" si="14"/>
        <v>3</v>
      </c>
      <c r="J102" s="17" t="str">
        <f t="shared" si="7"/>
        <v>Вязка спиральная, ВС 35/50-2</v>
      </c>
      <c r="K102" s="25"/>
      <c r="L102" s="18" t="str">
        <f t="shared" si="15"/>
        <v>шт</v>
      </c>
      <c r="M102" s="21">
        <f t="shared" si="16"/>
        <v>81.319999999999993</v>
      </c>
      <c r="N102" s="24"/>
      <c r="O102" s="18">
        <f t="shared" si="17"/>
        <v>30</v>
      </c>
      <c r="P102" s="19">
        <f t="shared" si="18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thickBot="1" x14ac:dyDescent="0.3">
      <c r="A103" s="6"/>
      <c r="B103" s="11">
        <v>4</v>
      </c>
      <c r="C103" s="26" t="s">
        <v>99</v>
      </c>
      <c r="D103" s="39" t="s">
        <v>19</v>
      </c>
      <c r="E103" s="109">
        <v>4135.59</v>
      </c>
      <c r="F103" s="27">
        <v>24</v>
      </c>
      <c r="G103" s="33">
        <f t="shared" si="19"/>
        <v>99254.16</v>
      </c>
      <c r="H103" s="1"/>
      <c r="I103" s="16">
        <f t="shared" si="14"/>
        <v>4</v>
      </c>
      <c r="J103" s="17" t="str">
        <f t="shared" si="7"/>
        <v>Гаситель вибрации, ГВ-4443-02М</v>
      </c>
      <c r="K103" s="25"/>
      <c r="L103" s="18" t="str">
        <f t="shared" si="15"/>
        <v>шт</v>
      </c>
      <c r="M103" s="21">
        <f t="shared" si="16"/>
        <v>4135.59</v>
      </c>
      <c r="N103" s="24"/>
      <c r="O103" s="18">
        <f t="shared" si="17"/>
        <v>24</v>
      </c>
      <c r="P103" s="19">
        <f t="shared" si="18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6.25" thickBot="1" x14ac:dyDescent="0.3">
      <c r="A104" s="6"/>
      <c r="B104" s="11">
        <v>5</v>
      </c>
      <c r="C104" s="26" t="s">
        <v>37</v>
      </c>
      <c r="D104" s="39" t="s">
        <v>19</v>
      </c>
      <c r="E104" s="109">
        <v>837.17</v>
      </c>
      <c r="F104" s="27">
        <v>264</v>
      </c>
      <c r="G104" s="33">
        <f t="shared" si="19"/>
        <v>221012.87999999998</v>
      </c>
      <c r="H104" s="1"/>
      <c r="I104" s="16">
        <f t="shared" si="14"/>
        <v>5</v>
      </c>
      <c r="J104" s="17" t="str">
        <f t="shared" si="7"/>
        <v>Гаситель вибрации, ГВП-0,8-9,1-350</v>
      </c>
      <c r="K104" s="25"/>
      <c r="L104" s="18" t="str">
        <f t="shared" si="15"/>
        <v>шт</v>
      </c>
      <c r="M104" s="21">
        <f t="shared" si="16"/>
        <v>837.17</v>
      </c>
      <c r="N104" s="24"/>
      <c r="O104" s="18">
        <f t="shared" si="17"/>
        <v>264</v>
      </c>
      <c r="P104" s="19">
        <f t="shared" si="18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6.25" thickBot="1" x14ac:dyDescent="0.3">
      <c r="A105" s="6"/>
      <c r="B105" s="11">
        <v>6</v>
      </c>
      <c r="C105" s="26" t="s">
        <v>100</v>
      </c>
      <c r="D105" s="39" t="s">
        <v>19</v>
      </c>
      <c r="E105" s="109">
        <v>94.94</v>
      </c>
      <c r="F105" s="27">
        <v>3</v>
      </c>
      <c r="G105" s="33">
        <f t="shared" si="19"/>
        <v>284.82</v>
      </c>
      <c r="H105" s="1"/>
      <c r="I105" s="16">
        <f t="shared" si="14"/>
        <v>6</v>
      </c>
      <c r="J105" s="17" t="str">
        <f t="shared" si="7"/>
        <v xml:space="preserve">Зажим  соединительный плашечный, ПА-3-2 </v>
      </c>
      <c r="K105" s="25"/>
      <c r="L105" s="18" t="str">
        <f t="shared" si="15"/>
        <v>шт</v>
      </c>
      <c r="M105" s="21">
        <f t="shared" si="16"/>
        <v>94.94</v>
      </c>
      <c r="N105" s="24"/>
      <c r="O105" s="18">
        <f t="shared" si="17"/>
        <v>3</v>
      </c>
      <c r="P105" s="19">
        <f t="shared" si="18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6.25" thickBot="1" x14ac:dyDescent="0.3">
      <c r="A106" s="6"/>
      <c r="B106" s="11">
        <v>7</v>
      </c>
      <c r="C106" s="26" t="s">
        <v>42</v>
      </c>
      <c r="D106" s="39" t="s">
        <v>19</v>
      </c>
      <c r="E106" s="109">
        <v>124.12</v>
      </c>
      <c r="F106" s="27">
        <v>30</v>
      </c>
      <c r="G106" s="33">
        <f t="shared" si="19"/>
        <v>3723.6000000000004</v>
      </c>
      <c r="H106" s="1"/>
      <c r="I106" s="16">
        <f t="shared" si="14"/>
        <v>7</v>
      </c>
      <c r="J106" s="17" t="str">
        <f t="shared" si="7"/>
        <v>Зажим аппаратный прессуемый, А2А-70-1</v>
      </c>
      <c r="K106" s="25"/>
      <c r="L106" s="18" t="str">
        <f t="shared" si="15"/>
        <v>шт</v>
      </c>
      <c r="M106" s="21">
        <f t="shared" si="16"/>
        <v>124.12</v>
      </c>
      <c r="N106" s="24"/>
      <c r="O106" s="18">
        <f t="shared" si="17"/>
        <v>30</v>
      </c>
      <c r="P106" s="19">
        <f t="shared" si="18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6.25" thickBot="1" x14ac:dyDescent="0.3">
      <c r="A107" s="6"/>
      <c r="B107" s="11">
        <v>8</v>
      </c>
      <c r="C107" s="26" t="s">
        <v>43</v>
      </c>
      <c r="D107" s="39" t="s">
        <v>19</v>
      </c>
      <c r="E107" s="109">
        <v>126.97</v>
      </c>
      <c r="F107" s="27">
        <v>32</v>
      </c>
      <c r="G107" s="33">
        <f t="shared" si="19"/>
        <v>4063.04</v>
      </c>
      <c r="H107" s="1"/>
      <c r="I107" s="16">
        <f t="shared" si="14"/>
        <v>8</v>
      </c>
      <c r="J107" s="17" t="str">
        <f t="shared" si="7"/>
        <v>Зажим аппаратный прессуемый, А2А-50-2</v>
      </c>
      <c r="K107" s="25"/>
      <c r="L107" s="18" t="str">
        <f t="shared" si="15"/>
        <v>шт</v>
      </c>
      <c r="M107" s="21">
        <f t="shared" si="16"/>
        <v>126.97</v>
      </c>
      <c r="N107" s="24"/>
      <c r="O107" s="18">
        <f t="shared" si="17"/>
        <v>32</v>
      </c>
      <c r="P107" s="19">
        <f t="shared" si="18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6.25" thickBot="1" x14ac:dyDescent="0.3">
      <c r="A108" s="6"/>
      <c r="B108" s="11">
        <v>9</v>
      </c>
      <c r="C108" s="26" t="s">
        <v>101</v>
      </c>
      <c r="D108" s="39" t="s">
        <v>19</v>
      </c>
      <c r="E108" s="109">
        <v>171.79</v>
      </c>
      <c r="F108" s="27">
        <v>5</v>
      </c>
      <c r="G108" s="33">
        <f t="shared" si="19"/>
        <v>858.94999999999993</v>
      </c>
      <c r="H108" s="1"/>
      <c r="I108" s="16">
        <f t="shared" si="14"/>
        <v>9</v>
      </c>
      <c r="J108" s="17" t="str">
        <f t="shared" si="7"/>
        <v>Зажим аппаратный прессуемый, А4А-150-8</v>
      </c>
      <c r="K108" s="25"/>
      <c r="L108" s="18" t="str">
        <f t="shared" si="15"/>
        <v>шт</v>
      </c>
      <c r="M108" s="21">
        <f t="shared" si="16"/>
        <v>171.79</v>
      </c>
      <c r="N108" s="24"/>
      <c r="O108" s="18">
        <f t="shared" si="17"/>
        <v>5</v>
      </c>
      <c r="P108" s="19">
        <f t="shared" si="18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6.25" thickBot="1" x14ac:dyDescent="0.3">
      <c r="A109" s="6"/>
      <c r="B109" s="11">
        <v>10</v>
      </c>
      <c r="C109" s="26" t="s">
        <v>102</v>
      </c>
      <c r="D109" s="39" t="s">
        <v>19</v>
      </c>
      <c r="E109" s="109">
        <v>1111.4000000000001</v>
      </c>
      <c r="F109" s="27">
        <v>3</v>
      </c>
      <c r="G109" s="33">
        <f t="shared" si="19"/>
        <v>3334.2000000000003</v>
      </c>
      <c r="H109" s="1"/>
      <c r="I109" s="16">
        <f t="shared" si="14"/>
        <v>10</v>
      </c>
      <c r="J109" s="17" t="str">
        <f t="shared" si="7"/>
        <v>Зажим ремонтный спирального типа, РС-15,2-01</v>
      </c>
      <c r="K109" s="25"/>
      <c r="L109" s="18" t="str">
        <f t="shared" si="15"/>
        <v>шт</v>
      </c>
      <c r="M109" s="21">
        <f t="shared" si="16"/>
        <v>1111.4000000000001</v>
      </c>
      <c r="N109" s="24"/>
      <c r="O109" s="18">
        <f t="shared" si="17"/>
        <v>3</v>
      </c>
      <c r="P109" s="19">
        <f t="shared" si="18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6.25" thickBot="1" x14ac:dyDescent="0.3">
      <c r="A110" s="6"/>
      <c r="B110" s="11">
        <v>11</v>
      </c>
      <c r="C110" s="26" t="s">
        <v>53</v>
      </c>
      <c r="D110" s="39" t="s">
        <v>19</v>
      </c>
      <c r="E110" s="109">
        <v>541.59</v>
      </c>
      <c r="F110" s="27">
        <v>78</v>
      </c>
      <c r="G110" s="33">
        <f t="shared" si="19"/>
        <v>42244.020000000004</v>
      </c>
      <c r="H110" s="1"/>
      <c r="I110" s="16">
        <f t="shared" si="14"/>
        <v>11</v>
      </c>
      <c r="J110" s="17" t="str">
        <f t="shared" si="7"/>
        <v>Зажимы натяжные болтовые, НБ 2-6</v>
      </c>
      <c r="K110" s="25"/>
      <c r="L110" s="18" t="str">
        <f t="shared" si="15"/>
        <v>шт</v>
      </c>
      <c r="M110" s="21">
        <f t="shared" si="16"/>
        <v>541.59</v>
      </c>
      <c r="N110" s="24"/>
      <c r="O110" s="18">
        <f t="shared" si="17"/>
        <v>78</v>
      </c>
      <c r="P110" s="19">
        <f t="shared" si="18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6.25" thickBot="1" x14ac:dyDescent="0.3">
      <c r="A111" s="6"/>
      <c r="B111" s="11">
        <v>12</v>
      </c>
      <c r="C111" s="26" t="s">
        <v>56</v>
      </c>
      <c r="D111" s="39" t="s">
        <v>19</v>
      </c>
      <c r="E111" s="109">
        <v>292.32</v>
      </c>
      <c r="F111" s="27">
        <v>3</v>
      </c>
      <c r="G111" s="33">
        <f t="shared" si="19"/>
        <v>876.96</v>
      </c>
      <c r="H111" s="1"/>
      <c r="I111" s="16">
        <f t="shared" si="14"/>
        <v>12</v>
      </c>
      <c r="J111" s="17" t="str">
        <f t="shared" si="7"/>
        <v>Зажимы поддерживающие глухие, ПГН-3-5</v>
      </c>
      <c r="K111" s="25"/>
      <c r="L111" s="18" t="str">
        <f t="shared" si="15"/>
        <v>шт</v>
      </c>
      <c r="M111" s="21">
        <f t="shared" si="16"/>
        <v>292.32</v>
      </c>
      <c r="N111" s="24"/>
      <c r="O111" s="18">
        <f t="shared" si="17"/>
        <v>3</v>
      </c>
      <c r="P111" s="19">
        <f t="shared" si="18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6.25" thickBot="1" x14ac:dyDescent="0.3">
      <c r="A112" s="6"/>
      <c r="B112" s="11">
        <v>13</v>
      </c>
      <c r="C112" s="26" t="s">
        <v>88</v>
      </c>
      <c r="D112" s="39" t="s">
        <v>19</v>
      </c>
      <c r="E112" s="109">
        <v>173.3</v>
      </c>
      <c r="F112" s="27">
        <v>2</v>
      </c>
      <c r="G112" s="33">
        <f t="shared" si="19"/>
        <v>346.6</v>
      </c>
      <c r="H112" s="1"/>
      <c r="I112" s="16">
        <f t="shared" si="14"/>
        <v>13</v>
      </c>
      <c r="J112" s="17" t="str">
        <f t="shared" si="7"/>
        <v>Зажимы соединительные овальные, СОАС-95-3</v>
      </c>
      <c r="K112" s="25"/>
      <c r="L112" s="18" t="str">
        <f t="shared" si="15"/>
        <v>шт</v>
      </c>
      <c r="M112" s="21">
        <f t="shared" si="16"/>
        <v>173.3</v>
      </c>
      <c r="N112" s="24"/>
      <c r="O112" s="18">
        <f t="shared" si="17"/>
        <v>2</v>
      </c>
      <c r="P112" s="19">
        <f t="shared" si="18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6.25" thickBot="1" x14ac:dyDescent="0.3">
      <c r="A113" s="6"/>
      <c r="B113" s="11">
        <v>14</v>
      </c>
      <c r="C113" s="26" t="s">
        <v>103</v>
      </c>
      <c r="D113" s="39" t="s">
        <v>19</v>
      </c>
      <c r="E113" s="109">
        <v>71.69</v>
      </c>
      <c r="F113" s="27">
        <v>24</v>
      </c>
      <c r="G113" s="33">
        <f t="shared" si="19"/>
        <v>1720.56</v>
      </c>
      <c r="H113" s="1"/>
      <c r="I113" s="16">
        <f t="shared" si="14"/>
        <v>14</v>
      </c>
      <c r="J113" s="17" t="str">
        <f t="shared" si="7"/>
        <v>Зажимы соединительные плашечные, ПС-3-1</v>
      </c>
      <c r="K113" s="25"/>
      <c r="L113" s="18" t="str">
        <f t="shared" si="15"/>
        <v>шт</v>
      </c>
      <c r="M113" s="21">
        <f t="shared" si="16"/>
        <v>71.69</v>
      </c>
      <c r="N113" s="24"/>
      <c r="O113" s="18">
        <f t="shared" si="17"/>
        <v>24</v>
      </c>
      <c r="P113" s="19">
        <f t="shared" si="18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6.25" thickBot="1" x14ac:dyDescent="0.3">
      <c r="A114" s="6"/>
      <c r="B114" s="11">
        <v>15</v>
      </c>
      <c r="C114" s="26" t="s">
        <v>63</v>
      </c>
      <c r="D114" s="39" t="s">
        <v>19</v>
      </c>
      <c r="E114" s="109">
        <v>48.96</v>
      </c>
      <c r="F114" s="27">
        <v>20</v>
      </c>
      <c r="G114" s="33">
        <f t="shared" si="19"/>
        <v>979.2</v>
      </c>
      <c r="H114" s="1"/>
      <c r="I114" s="16">
        <f t="shared" si="14"/>
        <v>15</v>
      </c>
      <c r="J114" s="17" t="str">
        <f t="shared" si="7"/>
        <v>Зажимы соединительные плашечные, ПА-2-2</v>
      </c>
      <c r="K114" s="25"/>
      <c r="L114" s="18" t="str">
        <f t="shared" si="15"/>
        <v>шт</v>
      </c>
      <c r="M114" s="21">
        <f t="shared" si="16"/>
        <v>48.96</v>
      </c>
      <c r="N114" s="24"/>
      <c r="O114" s="18">
        <f t="shared" si="17"/>
        <v>20</v>
      </c>
      <c r="P114" s="19">
        <f t="shared" si="18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6.25" thickBot="1" x14ac:dyDescent="0.3">
      <c r="A115" s="6"/>
      <c r="B115" s="11">
        <v>16</v>
      </c>
      <c r="C115" s="26" t="s">
        <v>64</v>
      </c>
      <c r="D115" s="39" t="s">
        <v>19</v>
      </c>
      <c r="E115" s="109">
        <v>57.57</v>
      </c>
      <c r="F115" s="27">
        <v>30</v>
      </c>
      <c r="G115" s="33">
        <f t="shared" si="19"/>
        <v>1727.1</v>
      </c>
      <c r="H115" s="1"/>
      <c r="I115" s="16">
        <f t="shared" si="14"/>
        <v>16</v>
      </c>
      <c r="J115" s="17" t="str">
        <f t="shared" si="7"/>
        <v>Зажимы соединительные плашечные, ПС-2-1</v>
      </c>
      <c r="K115" s="25"/>
      <c r="L115" s="18" t="str">
        <f t="shared" si="15"/>
        <v>шт</v>
      </c>
      <c r="M115" s="21">
        <f t="shared" si="16"/>
        <v>57.57</v>
      </c>
      <c r="N115" s="24"/>
      <c r="O115" s="18">
        <f t="shared" si="17"/>
        <v>30</v>
      </c>
      <c r="P115" s="19">
        <f t="shared" si="18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thickBot="1" x14ac:dyDescent="0.3">
      <c r="A116" s="6"/>
      <c r="B116" s="11">
        <v>17</v>
      </c>
      <c r="C116" s="26" t="s">
        <v>65</v>
      </c>
      <c r="D116" s="39" t="s">
        <v>19</v>
      </c>
      <c r="E116" s="109">
        <v>87.39</v>
      </c>
      <c r="F116" s="27">
        <v>3</v>
      </c>
      <c r="G116" s="33">
        <f t="shared" si="19"/>
        <v>262.17</v>
      </c>
      <c r="H116" s="1"/>
      <c r="I116" s="16">
        <f t="shared" si="14"/>
        <v>17</v>
      </c>
      <c r="J116" s="17" t="str">
        <f t="shared" si="7"/>
        <v>Звено промежуточное, ПРТ-7-1</v>
      </c>
      <c r="K116" s="25"/>
      <c r="L116" s="18" t="str">
        <f t="shared" si="15"/>
        <v>шт</v>
      </c>
      <c r="M116" s="21">
        <f t="shared" si="16"/>
        <v>87.39</v>
      </c>
      <c r="N116" s="24"/>
      <c r="O116" s="18">
        <f t="shared" si="17"/>
        <v>3</v>
      </c>
      <c r="P116" s="19">
        <f t="shared" si="18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thickBot="1" x14ac:dyDescent="0.3">
      <c r="A117" s="6"/>
      <c r="B117" s="11">
        <v>18</v>
      </c>
      <c r="C117" s="26" t="s">
        <v>70</v>
      </c>
      <c r="D117" s="39" t="s">
        <v>19</v>
      </c>
      <c r="E117" s="109">
        <v>93.36</v>
      </c>
      <c r="F117" s="27">
        <v>3</v>
      </c>
      <c r="G117" s="33">
        <f t="shared" si="19"/>
        <v>280.08</v>
      </c>
      <c r="H117" s="1"/>
      <c r="I117" s="16">
        <f t="shared" si="14"/>
        <v>18</v>
      </c>
      <c r="J117" s="17" t="str">
        <f t="shared" si="7"/>
        <v>Серьга , СРС-7-16</v>
      </c>
      <c r="K117" s="25"/>
      <c r="L117" s="18" t="str">
        <f t="shared" si="15"/>
        <v>шт</v>
      </c>
      <c r="M117" s="21">
        <f t="shared" si="16"/>
        <v>93.36</v>
      </c>
      <c r="N117" s="24"/>
      <c r="O117" s="18">
        <f t="shared" si="17"/>
        <v>3</v>
      </c>
      <c r="P117" s="19">
        <f t="shared" si="18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thickBot="1" x14ac:dyDescent="0.3">
      <c r="A118" s="6"/>
      <c r="B118" s="11">
        <v>19</v>
      </c>
      <c r="C118" s="26" t="s">
        <v>71</v>
      </c>
      <c r="D118" s="39" t="s">
        <v>19</v>
      </c>
      <c r="E118" s="109">
        <v>79.78</v>
      </c>
      <c r="F118" s="27">
        <v>43</v>
      </c>
      <c r="G118" s="33">
        <f t="shared" si="19"/>
        <v>3430.54</v>
      </c>
      <c r="H118" s="1"/>
      <c r="I118" s="16">
        <f t="shared" si="14"/>
        <v>19</v>
      </c>
      <c r="J118" s="17" t="str">
        <f t="shared" si="7"/>
        <v>Серьга, СР-7-16</v>
      </c>
      <c r="K118" s="25"/>
      <c r="L118" s="18" t="str">
        <f t="shared" si="15"/>
        <v>шт</v>
      </c>
      <c r="M118" s="21">
        <f t="shared" si="16"/>
        <v>79.78</v>
      </c>
      <c r="N118" s="24"/>
      <c r="O118" s="18">
        <f t="shared" si="17"/>
        <v>43</v>
      </c>
      <c r="P118" s="19">
        <f t="shared" si="18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thickBot="1" x14ac:dyDescent="0.3">
      <c r="A119" s="6"/>
      <c r="B119" s="11">
        <v>20</v>
      </c>
      <c r="C119" s="26" t="s">
        <v>72</v>
      </c>
      <c r="D119" s="39" t="s">
        <v>19</v>
      </c>
      <c r="E119" s="109">
        <v>113.47</v>
      </c>
      <c r="F119" s="27">
        <v>3</v>
      </c>
      <c r="G119" s="33">
        <f t="shared" si="19"/>
        <v>340.40999999999997</v>
      </c>
      <c r="H119" s="1"/>
      <c r="I119" s="16">
        <f t="shared" si="14"/>
        <v>20</v>
      </c>
      <c r="J119" s="17" t="str">
        <f t="shared" si="7"/>
        <v>Скоба, СК-7-1А</v>
      </c>
      <c r="K119" s="25"/>
      <c r="L119" s="18" t="str">
        <f t="shared" si="15"/>
        <v>шт</v>
      </c>
      <c r="M119" s="21">
        <f t="shared" si="16"/>
        <v>113.47</v>
      </c>
      <c r="N119" s="24"/>
      <c r="O119" s="18">
        <f t="shared" si="17"/>
        <v>3</v>
      </c>
      <c r="P119" s="19">
        <f t="shared" si="18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thickBot="1" x14ac:dyDescent="0.3">
      <c r="A120" s="6"/>
      <c r="B120" s="11">
        <v>21</v>
      </c>
      <c r="C120" s="26" t="s">
        <v>94</v>
      </c>
      <c r="D120" s="39" t="s">
        <v>97</v>
      </c>
      <c r="E120" s="109">
        <v>607.78</v>
      </c>
      <c r="F120" s="27">
        <v>1</v>
      </c>
      <c r="G120" s="33">
        <f t="shared" si="19"/>
        <v>607.78</v>
      </c>
      <c r="H120" s="1"/>
      <c r="I120" s="16">
        <f t="shared" si="14"/>
        <v>21</v>
      </c>
      <c r="J120" s="17" t="str">
        <f t="shared" si="7"/>
        <v>Термоспички (1 упак-20 шт)</v>
      </c>
      <c r="K120" s="25"/>
      <c r="L120" s="18" t="str">
        <f t="shared" si="15"/>
        <v>упак</v>
      </c>
      <c r="M120" s="21">
        <f t="shared" si="16"/>
        <v>607.78</v>
      </c>
      <c r="N120" s="24"/>
      <c r="O120" s="18">
        <f t="shared" si="17"/>
        <v>1</v>
      </c>
      <c r="P120" s="19">
        <f t="shared" si="18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thickBot="1" x14ac:dyDescent="0.3">
      <c r="A121" s="6"/>
      <c r="B121" s="11">
        <v>22</v>
      </c>
      <c r="C121" s="26" t="s">
        <v>95</v>
      </c>
      <c r="D121" s="39" t="s">
        <v>19</v>
      </c>
      <c r="E121" s="109">
        <v>287.87</v>
      </c>
      <c r="F121" s="27">
        <v>1</v>
      </c>
      <c r="G121" s="33">
        <f t="shared" si="19"/>
        <v>287.87</v>
      </c>
      <c r="H121" s="1"/>
      <c r="I121" s="16">
        <f t="shared" si="14"/>
        <v>22</v>
      </c>
      <c r="J121" s="17" t="str">
        <f t="shared" si="7"/>
        <v>Ушки двухлапчатые, У2-7-16</v>
      </c>
      <c r="K121" s="25"/>
      <c r="L121" s="18" t="str">
        <f t="shared" si="15"/>
        <v>шт</v>
      </c>
      <c r="M121" s="21">
        <f t="shared" si="16"/>
        <v>287.87</v>
      </c>
      <c r="N121" s="24"/>
      <c r="O121" s="18">
        <f t="shared" si="17"/>
        <v>1</v>
      </c>
      <c r="P121" s="19">
        <f t="shared" si="18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thickBot="1" x14ac:dyDescent="0.3">
      <c r="A122" s="6"/>
      <c r="B122" s="11">
        <v>23</v>
      </c>
      <c r="C122" s="26" t="s">
        <v>77</v>
      </c>
      <c r="D122" s="39" t="s">
        <v>19</v>
      </c>
      <c r="E122" s="109">
        <v>201.84</v>
      </c>
      <c r="F122" s="27">
        <v>75</v>
      </c>
      <c r="G122" s="33">
        <f t="shared" si="19"/>
        <v>15138</v>
      </c>
      <c r="H122" s="1"/>
      <c r="I122" s="16">
        <f t="shared" si="14"/>
        <v>23</v>
      </c>
      <c r="J122" s="17" t="str">
        <f t="shared" si="7"/>
        <v>Ушко однолапчатое, У1-7-16</v>
      </c>
      <c r="K122" s="25"/>
      <c r="L122" s="18" t="str">
        <f t="shared" si="15"/>
        <v>шт</v>
      </c>
      <c r="M122" s="21">
        <f t="shared" si="16"/>
        <v>201.84</v>
      </c>
      <c r="N122" s="24"/>
      <c r="O122" s="18">
        <f t="shared" si="17"/>
        <v>75</v>
      </c>
      <c r="P122" s="19">
        <f t="shared" si="18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thickBot="1" x14ac:dyDescent="0.3">
      <c r="A123" s="6"/>
      <c r="B123" s="106" t="s">
        <v>25</v>
      </c>
      <c r="C123" s="107"/>
      <c r="D123" s="107"/>
      <c r="E123" s="107"/>
      <c r="F123" s="108"/>
      <c r="G123" s="28">
        <f>SUM(G100:G122)</f>
        <v>421968.92999999993</v>
      </c>
      <c r="H123" s="43"/>
      <c r="I123" s="79" t="s">
        <v>25</v>
      </c>
      <c r="J123" s="80"/>
      <c r="K123" s="80"/>
      <c r="L123" s="80"/>
      <c r="M123" s="80"/>
      <c r="N123" s="80"/>
      <c r="O123" s="81"/>
      <c r="P123" s="40">
        <f>SUM(P100:P122)</f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thickBot="1" x14ac:dyDescent="0.3">
      <c r="A124" s="6"/>
      <c r="B124" s="82" t="s">
        <v>26</v>
      </c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4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6.25" thickBot="1" x14ac:dyDescent="0.3">
      <c r="A125" s="6"/>
      <c r="B125" s="30">
        <v>1</v>
      </c>
      <c r="C125" s="26" t="s">
        <v>100</v>
      </c>
      <c r="D125" s="39" t="s">
        <v>19</v>
      </c>
      <c r="E125" s="110">
        <v>94.94</v>
      </c>
      <c r="F125" s="27">
        <v>13</v>
      </c>
      <c r="G125" s="33">
        <f>F125*E125</f>
        <v>1234.22</v>
      </c>
      <c r="H125" s="1"/>
      <c r="I125" s="34">
        <f t="shared" si="14"/>
        <v>1</v>
      </c>
      <c r="J125" s="44" t="str">
        <f t="shared" si="7"/>
        <v xml:space="preserve">Зажим  соединительный плашечный, ПА-3-2 </v>
      </c>
      <c r="K125" s="36"/>
      <c r="L125" s="37" t="str">
        <f t="shared" si="15"/>
        <v>шт</v>
      </c>
      <c r="M125" s="38">
        <f t="shared" si="16"/>
        <v>94.94</v>
      </c>
      <c r="N125" s="32"/>
      <c r="O125" s="37">
        <f t="shared" si="17"/>
        <v>13</v>
      </c>
      <c r="P125" s="45">
        <f t="shared" si="18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6.25" thickBot="1" x14ac:dyDescent="0.3">
      <c r="A126" s="6"/>
      <c r="B126" s="11">
        <v>2</v>
      </c>
      <c r="C126" s="26" t="s">
        <v>48</v>
      </c>
      <c r="D126" s="39" t="s">
        <v>19</v>
      </c>
      <c r="E126" s="109">
        <v>243.69</v>
      </c>
      <c r="F126" s="27">
        <v>84</v>
      </c>
      <c r="G126" s="33">
        <f t="shared" ref="G126:G140" si="20">F126*E126</f>
        <v>20469.96</v>
      </c>
      <c r="H126" s="1"/>
      <c r="I126" s="16">
        <f t="shared" si="14"/>
        <v>2</v>
      </c>
      <c r="J126" s="17" t="str">
        <f t="shared" si="7"/>
        <v>Зажим натяжной болтовой, НБ-2-6А</v>
      </c>
      <c r="K126" s="25"/>
      <c r="L126" s="18" t="str">
        <f t="shared" si="15"/>
        <v>шт</v>
      </c>
      <c r="M126" s="21">
        <f t="shared" si="16"/>
        <v>243.69</v>
      </c>
      <c r="N126" s="24"/>
      <c r="O126" s="18">
        <f t="shared" si="17"/>
        <v>84</v>
      </c>
      <c r="P126" s="19">
        <f t="shared" si="18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thickBot="1" x14ac:dyDescent="0.3">
      <c r="A127" s="6"/>
      <c r="B127" s="11">
        <v>3</v>
      </c>
      <c r="C127" s="26" t="s">
        <v>83</v>
      </c>
      <c r="D127" s="39" t="s">
        <v>19</v>
      </c>
      <c r="E127" s="109">
        <v>49.2</v>
      </c>
      <c r="F127" s="27">
        <v>215</v>
      </c>
      <c r="G127" s="33">
        <f t="shared" si="20"/>
        <v>10578</v>
      </c>
      <c r="H127" s="1"/>
      <c r="I127" s="16">
        <f t="shared" si="14"/>
        <v>3</v>
      </c>
      <c r="J127" s="17" t="str">
        <f t="shared" si="7"/>
        <v>Зажим плашечный, ПС-2-1А</v>
      </c>
      <c r="K127" s="25"/>
      <c r="L127" s="18" t="str">
        <f t="shared" si="15"/>
        <v>шт</v>
      </c>
      <c r="M127" s="21">
        <f t="shared" si="16"/>
        <v>49.2</v>
      </c>
      <c r="N127" s="24"/>
      <c r="O127" s="18">
        <f t="shared" si="17"/>
        <v>215</v>
      </c>
      <c r="P127" s="19">
        <f t="shared" si="18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6.25" thickBot="1" x14ac:dyDescent="0.3">
      <c r="A128" s="6"/>
      <c r="B128" s="11">
        <v>4</v>
      </c>
      <c r="C128" s="26" t="s">
        <v>102</v>
      </c>
      <c r="D128" s="39" t="s">
        <v>19</v>
      </c>
      <c r="E128" s="109">
        <v>1111.4000000000001</v>
      </c>
      <c r="F128" s="27">
        <v>1</v>
      </c>
      <c r="G128" s="33">
        <f t="shared" si="20"/>
        <v>1111.4000000000001</v>
      </c>
      <c r="H128" s="1"/>
      <c r="I128" s="16">
        <f t="shared" si="14"/>
        <v>4</v>
      </c>
      <c r="J128" s="17" t="str">
        <f t="shared" si="7"/>
        <v>Зажим ремонтный спирального типа, РС-15,2-01</v>
      </c>
      <c r="K128" s="25"/>
      <c r="L128" s="18" t="str">
        <f t="shared" si="15"/>
        <v>шт</v>
      </c>
      <c r="M128" s="21">
        <f t="shared" si="16"/>
        <v>1111.4000000000001</v>
      </c>
      <c r="N128" s="24"/>
      <c r="O128" s="18">
        <f t="shared" si="17"/>
        <v>1</v>
      </c>
      <c r="P128" s="19">
        <f t="shared" si="18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6.25" thickBot="1" x14ac:dyDescent="0.3">
      <c r="A129" s="6"/>
      <c r="B129" s="11">
        <v>5</v>
      </c>
      <c r="C129" s="26" t="s">
        <v>104</v>
      </c>
      <c r="D129" s="39" t="s">
        <v>19</v>
      </c>
      <c r="E129" s="109">
        <v>3631.11</v>
      </c>
      <c r="F129" s="27">
        <v>4</v>
      </c>
      <c r="G129" s="33">
        <f t="shared" si="20"/>
        <v>14524.44</v>
      </c>
      <c r="H129" s="1"/>
      <c r="I129" s="16">
        <f t="shared" si="14"/>
        <v>5</v>
      </c>
      <c r="J129" s="17" t="str">
        <f t="shared" si="7"/>
        <v>Зажим соединительный спиральный, СС-24,0-11</v>
      </c>
      <c r="K129" s="25"/>
      <c r="L129" s="18" t="str">
        <f t="shared" si="15"/>
        <v>шт</v>
      </c>
      <c r="M129" s="21">
        <f t="shared" si="16"/>
        <v>3631.11</v>
      </c>
      <c r="N129" s="24"/>
      <c r="O129" s="18">
        <f t="shared" si="17"/>
        <v>4</v>
      </c>
      <c r="P129" s="19">
        <f t="shared" si="18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6.25" thickBot="1" x14ac:dyDescent="0.3">
      <c r="A130" s="6"/>
      <c r="B130" s="11">
        <v>6</v>
      </c>
      <c r="C130" s="26" t="s">
        <v>53</v>
      </c>
      <c r="D130" s="39" t="s">
        <v>19</v>
      </c>
      <c r="E130" s="109">
        <v>541.59</v>
      </c>
      <c r="F130" s="27">
        <v>3</v>
      </c>
      <c r="G130" s="33">
        <f t="shared" si="20"/>
        <v>1624.77</v>
      </c>
      <c r="H130" s="1"/>
      <c r="I130" s="16">
        <f t="shared" si="14"/>
        <v>6</v>
      </c>
      <c r="J130" s="17" t="str">
        <f t="shared" si="7"/>
        <v>Зажимы натяжные болтовые, НБ 2-6</v>
      </c>
      <c r="K130" s="25"/>
      <c r="L130" s="18" t="str">
        <f t="shared" si="15"/>
        <v>шт</v>
      </c>
      <c r="M130" s="21">
        <f t="shared" si="16"/>
        <v>541.59</v>
      </c>
      <c r="N130" s="24"/>
      <c r="O130" s="18">
        <f t="shared" si="17"/>
        <v>3</v>
      </c>
      <c r="P130" s="19">
        <f t="shared" si="18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6.25" thickBot="1" x14ac:dyDescent="0.3">
      <c r="A131" s="6"/>
      <c r="B131" s="11">
        <v>7</v>
      </c>
      <c r="C131" s="26" t="s">
        <v>54</v>
      </c>
      <c r="D131" s="39" t="s">
        <v>19</v>
      </c>
      <c r="E131" s="109">
        <v>255.09</v>
      </c>
      <c r="F131" s="27">
        <v>18</v>
      </c>
      <c r="G131" s="33">
        <f t="shared" si="20"/>
        <v>4591.62</v>
      </c>
      <c r="H131" s="1"/>
      <c r="I131" s="16">
        <f t="shared" si="14"/>
        <v>7</v>
      </c>
      <c r="J131" s="17" t="str">
        <f t="shared" si="7"/>
        <v xml:space="preserve">Зажимы натяжные клиновые коушные, НКК-1-1Б </v>
      </c>
      <c r="K131" s="25"/>
      <c r="L131" s="18" t="str">
        <f t="shared" si="15"/>
        <v>шт</v>
      </c>
      <c r="M131" s="21">
        <f t="shared" si="16"/>
        <v>255.09</v>
      </c>
      <c r="N131" s="24"/>
      <c r="O131" s="18">
        <f t="shared" si="17"/>
        <v>18</v>
      </c>
      <c r="P131" s="19">
        <f t="shared" si="18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6.25" thickBot="1" x14ac:dyDescent="0.3">
      <c r="A132" s="6"/>
      <c r="B132" s="11">
        <v>8</v>
      </c>
      <c r="C132" s="26" t="s">
        <v>60</v>
      </c>
      <c r="D132" s="39" t="s">
        <v>19</v>
      </c>
      <c r="E132" s="109">
        <v>45.54</v>
      </c>
      <c r="F132" s="27">
        <v>11</v>
      </c>
      <c r="G132" s="33">
        <f t="shared" si="20"/>
        <v>500.94</v>
      </c>
      <c r="H132" s="1"/>
      <c r="I132" s="16">
        <f t="shared" si="14"/>
        <v>8</v>
      </c>
      <c r="J132" s="17" t="str">
        <f t="shared" si="7"/>
        <v>Зажимы соединительные плашечные, ПС-1-1</v>
      </c>
      <c r="K132" s="25"/>
      <c r="L132" s="18" t="str">
        <f t="shared" si="15"/>
        <v>шт</v>
      </c>
      <c r="M132" s="21">
        <f t="shared" si="16"/>
        <v>45.54</v>
      </c>
      <c r="N132" s="24"/>
      <c r="O132" s="18">
        <f t="shared" si="17"/>
        <v>11</v>
      </c>
      <c r="P132" s="19">
        <f t="shared" si="18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6.25" thickBot="1" x14ac:dyDescent="0.3">
      <c r="A133" s="6"/>
      <c r="B133" s="11">
        <v>9</v>
      </c>
      <c r="C133" s="26" t="s">
        <v>63</v>
      </c>
      <c r="D133" s="39" t="s">
        <v>19</v>
      </c>
      <c r="E133" s="109">
        <v>48.96</v>
      </c>
      <c r="F133" s="27">
        <v>71</v>
      </c>
      <c r="G133" s="33">
        <f t="shared" si="20"/>
        <v>3476.16</v>
      </c>
      <c r="H133" s="1"/>
      <c r="I133" s="16">
        <f t="shared" si="14"/>
        <v>9</v>
      </c>
      <c r="J133" s="17" t="str">
        <f t="shared" si="7"/>
        <v>Зажимы соединительные плашечные, ПА-2-2</v>
      </c>
      <c r="K133" s="25"/>
      <c r="L133" s="18" t="str">
        <f t="shared" si="15"/>
        <v>шт</v>
      </c>
      <c r="M133" s="21">
        <f t="shared" si="16"/>
        <v>48.96</v>
      </c>
      <c r="N133" s="24"/>
      <c r="O133" s="18">
        <f t="shared" si="17"/>
        <v>71</v>
      </c>
      <c r="P133" s="19">
        <f t="shared" si="18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6.25" thickBot="1" x14ac:dyDescent="0.3">
      <c r="A134" s="6"/>
      <c r="B134" s="11">
        <v>10</v>
      </c>
      <c r="C134" s="26" t="s">
        <v>64</v>
      </c>
      <c r="D134" s="39" t="s">
        <v>19</v>
      </c>
      <c r="E134" s="109">
        <v>57.57</v>
      </c>
      <c r="F134" s="27">
        <v>57</v>
      </c>
      <c r="G134" s="33">
        <f t="shared" si="20"/>
        <v>3281.4900000000002</v>
      </c>
      <c r="H134" s="1"/>
      <c r="I134" s="16">
        <f t="shared" si="14"/>
        <v>10</v>
      </c>
      <c r="J134" s="17" t="str">
        <f t="shared" si="7"/>
        <v>Зажимы соединительные плашечные, ПС-2-1</v>
      </c>
      <c r="K134" s="25"/>
      <c r="L134" s="18" t="str">
        <f t="shared" si="15"/>
        <v>шт</v>
      </c>
      <c r="M134" s="21">
        <f t="shared" si="16"/>
        <v>57.57</v>
      </c>
      <c r="N134" s="24"/>
      <c r="O134" s="18">
        <f t="shared" si="17"/>
        <v>57</v>
      </c>
      <c r="P134" s="19">
        <f t="shared" si="18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thickBot="1" x14ac:dyDescent="0.3">
      <c r="A135" s="6"/>
      <c r="B135" s="11">
        <v>11</v>
      </c>
      <c r="C135" s="26" t="s">
        <v>65</v>
      </c>
      <c r="D135" s="39" t="s">
        <v>19</v>
      </c>
      <c r="E135" s="109">
        <v>87.39</v>
      </c>
      <c r="F135" s="27">
        <v>36</v>
      </c>
      <c r="G135" s="33">
        <f t="shared" si="20"/>
        <v>3146.04</v>
      </c>
      <c r="H135" s="1"/>
      <c r="I135" s="16">
        <f t="shared" si="14"/>
        <v>11</v>
      </c>
      <c r="J135" s="17" t="str">
        <f t="shared" si="7"/>
        <v>Звено промежуточное, ПРТ-7-1</v>
      </c>
      <c r="K135" s="25"/>
      <c r="L135" s="18" t="str">
        <f t="shared" si="15"/>
        <v>шт</v>
      </c>
      <c r="M135" s="21">
        <f t="shared" si="16"/>
        <v>87.39</v>
      </c>
      <c r="N135" s="24"/>
      <c r="O135" s="18">
        <f t="shared" si="17"/>
        <v>36</v>
      </c>
      <c r="P135" s="19">
        <f t="shared" si="18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thickBot="1" x14ac:dyDescent="0.3">
      <c r="A136" s="6"/>
      <c r="B136" s="11">
        <v>12</v>
      </c>
      <c r="C136" s="26" t="s">
        <v>70</v>
      </c>
      <c r="D136" s="39" t="s">
        <v>19</v>
      </c>
      <c r="E136" s="109">
        <v>93.36</v>
      </c>
      <c r="F136" s="27">
        <v>54</v>
      </c>
      <c r="G136" s="33">
        <f t="shared" si="20"/>
        <v>5041.4399999999996</v>
      </c>
      <c r="H136" s="1"/>
      <c r="I136" s="16">
        <f t="shared" si="14"/>
        <v>12</v>
      </c>
      <c r="J136" s="17" t="str">
        <f t="shared" si="7"/>
        <v>Серьга , СРС-7-16</v>
      </c>
      <c r="K136" s="25"/>
      <c r="L136" s="18" t="str">
        <f t="shared" si="15"/>
        <v>шт</v>
      </c>
      <c r="M136" s="21">
        <f t="shared" si="16"/>
        <v>93.36</v>
      </c>
      <c r="N136" s="24"/>
      <c r="O136" s="18">
        <f t="shared" si="17"/>
        <v>54</v>
      </c>
      <c r="P136" s="19">
        <f t="shared" si="18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thickBot="1" x14ac:dyDescent="0.3">
      <c r="A137" s="6"/>
      <c r="B137" s="11">
        <v>13</v>
      </c>
      <c r="C137" s="26" t="s">
        <v>72</v>
      </c>
      <c r="D137" s="39" t="s">
        <v>19</v>
      </c>
      <c r="E137" s="109">
        <v>113.47</v>
      </c>
      <c r="F137" s="27">
        <v>45</v>
      </c>
      <c r="G137" s="33">
        <f t="shared" si="20"/>
        <v>5106.1499999999996</v>
      </c>
      <c r="H137" s="1"/>
      <c r="I137" s="16">
        <f t="shared" si="14"/>
        <v>13</v>
      </c>
      <c r="J137" s="17" t="str">
        <f t="shared" si="7"/>
        <v>Скоба, СК-7-1А</v>
      </c>
      <c r="K137" s="25"/>
      <c r="L137" s="18" t="str">
        <f t="shared" si="15"/>
        <v>шт</v>
      </c>
      <c r="M137" s="21">
        <f t="shared" si="16"/>
        <v>113.47</v>
      </c>
      <c r="N137" s="24"/>
      <c r="O137" s="18">
        <f t="shared" si="17"/>
        <v>45</v>
      </c>
      <c r="P137" s="19">
        <f t="shared" si="18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thickBot="1" x14ac:dyDescent="0.3">
      <c r="A138" s="6"/>
      <c r="B138" s="11">
        <v>14</v>
      </c>
      <c r="C138" s="26" t="s">
        <v>105</v>
      </c>
      <c r="D138" s="39" t="s">
        <v>19</v>
      </c>
      <c r="E138" s="109">
        <v>160.21</v>
      </c>
      <c r="F138" s="27">
        <v>45</v>
      </c>
      <c r="G138" s="33">
        <f t="shared" si="20"/>
        <v>7209.4500000000007</v>
      </c>
      <c r="H138" s="1"/>
      <c r="I138" s="16">
        <f t="shared" si="14"/>
        <v>14</v>
      </c>
      <c r="J138" s="17" t="str">
        <f t="shared" si="7"/>
        <v xml:space="preserve">Скобы трехлапчатые, СКТ-7-1 </v>
      </c>
      <c r="K138" s="25"/>
      <c r="L138" s="18" t="str">
        <f t="shared" si="15"/>
        <v>шт</v>
      </c>
      <c r="M138" s="21">
        <f t="shared" si="16"/>
        <v>160.21</v>
      </c>
      <c r="N138" s="24"/>
      <c r="O138" s="18">
        <f t="shared" si="17"/>
        <v>45</v>
      </c>
      <c r="P138" s="19">
        <f t="shared" si="18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thickBot="1" x14ac:dyDescent="0.3">
      <c r="A139" s="6"/>
      <c r="B139" s="11">
        <v>15</v>
      </c>
      <c r="C139" s="26" t="s">
        <v>95</v>
      </c>
      <c r="D139" s="39" t="s">
        <v>19</v>
      </c>
      <c r="E139" s="109">
        <v>287.87</v>
      </c>
      <c r="F139" s="27">
        <v>35</v>
      </c>
      <c r="G139" s="33">
        <f t="shared" si="20"/>
        <v>10075.450000000001</v>
      </c>
      <c r="H139" s="1"/>
      <c r="I139" s="16">
        <f t="shared" si="14"/>
        <v>15</v>
      </c>
      <c r="J139" s="17" t="str">
        <f t="shared" si="7"/>
        <v>Ушки двухлапчатые, У2-7-16</v>
      </c>
      <c r="K139" s="25"/>
      <c r="L139" s="18" t="str">
        <f t="shared" si="15"/>
        <v>шт</v>
      </c>
      <c r="M139" s="21">
        <f t="shared" si="16"/>
        <v>287.87</v>
      </c>
      <c r="N139" s="24"/>
      <c r="O139" s="18">
        <f t="shared" si="17"/>
        <v>35</v>
      </c>
      <c r="P139" s="19">
        <f t="shared" si="18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thickBot="1" x14ac:dyDescent="0.3">
      <c r="A140" s="6"/>
      <c r="B140" s="11">
        <v>16</v>
      </c>
      <c r="C140" s="26" t="s">
        <v>77</v>
      </c>
      <c r="D140" s="39" t="s">
        <v>19</v>
      </c>
      <c r="E140" s="109">
        <v>201.84</v>
      </c>
      <c r="F140" s="27">
        <v>72</v>
      </c>
      <c r="G140" s="33">
        <f t="shared" si="20"/>
        <v>14532.48</v>
      </c>
      <c r="H140" s="1"/>
      <c r="I140" s="16">
        <f t="shared" si="14"/>
        <v>16</v>
      </c>
      <c r="J140" s="17" t="str">
        <f t="shared" si="7"/>
        <v>Ушко однолапчатое, У1-7-16</v>
      </c>
      <c r="K140" s="25"/>
      <c r="L140" s="18" t="str">
        <f t="shared" si="15"/>
        <v>шт</v>
      </c>
      <c r="M140" s="21">
        <f t="shared" si="16"/>
        <v>201.84</v>
      </c>
      <c r="N140" s="24"/>
      <c r="O140" s="18">
        <f t="shared" si="17"/>
        <v>72</v>
      </c>
      <c r="P140" s="19">
        <f t="shared" si="18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thickBot="1" x14ac:dyDescent="0.3">
      <c r="A141" s="6"/>
      <c r="B141" s="76" t="s">
        <v>24</v>
      </c>
      <c r="C141" s="77"/>
      <c r="D141" s="77"/>
      <c r="E141" s="77"/>
      <c r="F141" s="78"/>
      <c r="G141" s="28">
        <f>SUM(G125:G140)</f>
        <v>106504.01</v>
      </c>
      <c r="H141" s="43"/>
      <c r="I141" s="79" t="s">
        <v>24</v>
      </c>
      <c r="J141" s="80"/>
      <c r="K141" s="80"/>
      <c r="L141" s="80"/>
      <c r="M141" s="80"/>
      <c r="N141" s="80"/>
      <c r="O141" s="81"/>
      <c r="P141" s="40">
        <f>SUM(P125:P140)</f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thickBot="1" x14ac:dyDescent="0.3">
      <c r="A142" s="6"/>
      <c r="B142" s="82" t="s">
        <v>27</v>
      </c>
      <c r="C142" s="83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3"/>
      <c r="O142" s="83"/>
      <c r="P142" s="84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6.25" thickBot="1" x14ac:dyDescent="0.3">
      <c r="A143" s="6"/>
      <c r="B143" s="54">
        <v>1</v>
      </c>
      <c r="C143" s="26" t="s">
        <v>100</v>
      </c>
      <c r="D143" s="39" t="s">
        <v>19</v>
      </c>
      <c r="E143" s="110">
        <v>94.94</v>
      </c>
      <c r="F143" s="27">
        <v>384</v>
      </c>
      <c r="G143" s="49">
        <f>F143*E143</f>
        <v>36456.959999999999</v>
      </c>
      <c r="H143" s="46"/>
      <c r="I143" s="16">
        <v>1</v>
      </c>
      <c r="J143" s="51" t="str">
        <f t="shared" si="7"/>
        <v xml:space="preserve">Зажим  соединительный плашечный, ПА-3-2 </v>
      </c>
      <c r="K143" s="48"/>
      <c r="L143" s="52" t="str">
        <f t="shared" si="15"/>
        <v>шт</v>
      </c>
      <c r="M143" s="53">
        <f t="shared" si="16"/>
        <v>94.94</v>
      </c>
      <c r="N143" s="48"/>
      <c r="O143" s="52">
        <f t="shared" si="17"/>
        <v>384</v>
      </c>
      <c r="P143" s="53">
        <f t="shared" si="18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6.25" thickBot="1" x14ac:dyDescent="0.3">
      <c r="A144" s="6"/>
      <c r="B144" s="54">
        <v>2</v>
      </c>
      <c r="C144" s="26" t="s">
        <v>48</v>
      </c>
      <c r="D144" s="39" t="s">
        <v>19</v>
      </c>
      <c r="E144" s="109">
        <v>243.69</v>
      </c>
      <c r="F144" s="27">
        <v>318</v>
      </c>
      <c r="G144" s="49">
        <f t="shared" ref="G144:G162" si="21">F144*E144</f>
        <v>77493.42</v>
      </c>
      <c r="H144" s="46"/>
      <c r="I144" s="50">
        <v>2</v>
      </c>
      <c r="J144" s="51" t="str">
        <f t="shared" ref="J144:J162" si="22">C144</f>
        <v>Зажим натяжной болтовой, НБ-2-6А</v>
      </c>
      <c r="K144" s="48"/>
      <c r="L144" s="52" t="str">
        <f t="shared" si="15"/>
        <v>шт</v>
      </c>
      <c r="M144" s="53">
        <f t="shared" si="16"/>
        <v>243.69</v>
      </c>
      <c r="N144" s="48"/>
      <c r="O144" s="52">
        <f t="shared" si="17"/>
        <v>318</v>
      </c>
      <c r="P144" s="53">
        <f t="shared" si="18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6.25" thickBot="1" x14ac:dyDescent="0.3">
      <c r="A145" s="6"/>
      <c r="B145" s="54">
        <v>3</v>
      </c>
      <c r="C145" s="26" t="s">
        <v>53</v>
      </c>
      <c r="D145" s="39" t="s">
        <v>19</v>
      </c>
      <c r="E145" s="109">
        <v>541.59</v>
      </c>
      <c r="F145" s="27">
        <v>83</v>
      </c>
      <c r="G145" s="49">
        <f t="shared" si="21"/>
        <v>44951.97</v>
      </c>
      <c r="H145" s="46"/>
      <c r="I145" s="16">
        <v>3</v>
      </c>
      <c r="J145" s="51" t="str">
        <f t="shared" si="22"/>
        <v>Зажимы натяжные болтовые, НБ 2-6</v>
      </c>
      <c r="K145" s="48"/>
      <c r="L145" s="52" t="str">
        <f t="shared" si="15"/>
        <v>шт</v>
      </c>
      <c r="M145" s="53">
        <f t="shared" si="16"/>
        <v>541.59</v>
      </c>
      <c r="N145" s="48"/>
      <c r="O145" s="52">
        <f t="shared" si="17"/>
        <v>83</v>
      </c>
      <c r="P145" s="53">
        <f t="shared" si="18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6.25" thickBot="1" x14ac:dyDescent="0.3">
      <c r="A146" s="6"/>
      <c r="B146" s="54">
        <v>4</v>
      </c>
      <c r="C146" s="26" t="s">
        <v>56</v>
      </c>
      <c r="D146" s="39" t="s">
        <v>19</v>
      </c>
      <c r="E146" s="109">
        <v>292.32</v>
      </c>
      <c r="F146" s="27">
        <v>379</v>
      </c>
      <c r="G146" s="49">
        <f t="shared" si="21"/>
        <v>110789.28</v>
      </c>
      <c r="H146" s="46"/>
      <c r="I146" s="50">
        <v>4</v>
      </c>
      <c r="J146" s="51" t="str">
        <f t="shared" si="22"/>
        <v>Зажимы поддерживающие глухие, ПГН-3-5</v>
      </c>
      <c r="K146" s="48"/>
      <c r="L146" s="52" t="str">
        <f t="shared" si="15"/>
        <v>шт</v>
      </c>
      <c r="M146" s="53">
        <f t="shared" si="16"/>
        <v>292.32</v>
      </c>
      <c r="N146" s="48"/>
      <c r="O146" s="52">
        <f t="shared" si="17"/>
        <v>379</v>
      </c>
      <c r="P146" s="53">
        <f t="shared" si="18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6.25" thickBot="1" x14ac:dyDescent="0.3">
      <c r="A147" s="6"/>
      <c r="B147" s="54">
        <v>5</v>
      </c>
      <c r="C147" s="26" t="s">
        <v>106</v>
      </c>
      <c r="D147" s="39" t="s">
        <v>19</v>
      </c>
      <c r="E147" s="109">
        <v>551.01</v>
      </c>
      <c r="F147" s="27">
        <v>3</v>
      </c>
      <c r="G147" s="49">
        <f t="shared" si="21"/>
        <v>1653.03</v>
      </c>
      <c r="H147" s="46"/>
      <c r="I147" s="16">
        <v>5</v>
      </c>
      <c r="J147" s="51" t="str">
        <f t="shared" si="22"/>
        <v>Зажимы соединительные овальные, СОАС-185-3</v>
      </c>
      <c r="K147" s="48"/>
      <c r="L147" s="52" t="str">
        <f t="shared" si="15"/>
        <v>шт</v>
      </c>
      <c r="M147" s="53">
        <f t="shared" si="16"/>
        <v>551.01</v>
      </c>
      <c r="N147" s="48"/>
      <c r="O147" s="52">
        <f t="shared" si="17"/>
        <v>3</v>
      </c>
      <c r="P147" s="53">
        <f t="shared" si="18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6.25" thickBot="1" x14ac:dyDescent="0.3">
      <c r="A148" s="6"/>
      <c r="B148" s="54">
        <v>6</v>
      </c>
      <c r="C148" s="26" t="s">
        <v>88</v>
      </c>
      <c r="D148" s="39" t="s">
        <v>19</v>
      </c>
      <c r="E148" s="109">
        <v>173.3</v>
      </c>
      <c r="F148" s="27">
        <v>39</v>
      </c>
      <c r="G148" s="49">
        <f t="shared" si="21"/>
        <v>6758.7000000000007</v>
      </c>
      <c r="H148" s="46"/>
      <c r="I148" s="50">
        <v>6</v>
      </c>
      <c r="J148" s="51" t="str">
        <f t="shared" si="22"/>
        <v>Зажимы соединительные овальные, СОАС-95-3</v>
      </c>
      <c r="K148" s="48"/>
      <c r="L148" s="52" t="str">
        <f t="shared" si="15"/>
        <v>шт</v>
      </c>
      <c r="M148" s="53">
        <f t="shared" si="16"/>
        <v>173.3</v>
      </c>
      <c r="N148" s="48"/>
      <c r="O148" s="52">
        <f t="shared" si="17"/>
        <v>39</v>
      </c>
      <c r="P148" s="53">
        <f t="shared" si="18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6.25" thickBot="1" x14ac:dyDescent="0.3">
      <c r="A149" s="6"/>
      <c r="B149" s="54">
        <v>7</v>
      </c>
      <c r="C149" s="26" t="s">
        <v>57</v>
      </c>
      <c r="D149" s="39" t="s">
        <v>19</v>
      </c>
      <c r="E149" s="109">
        <v>104.72</v>
      </c>
      <c r="F149" s="27">
        <v>10</v>
      </c>
      <c r="G149" s="49">
        <f t="shared" si="21"/>
        <v>1047.2</v>
      </c>
      <c r="H149" s="46"/>
      <c r="I149" s="16">
        <v>7</v>
      </c>
      <c r="J149" s="51" t="str">
        <f t="shared" si="22"/>
        <v>Зажимы соединительные овальные, СОАС-70-3</v>
      </c>
      <c r="K149" s="48"/>
      <c r="L149" s="52" t="str">
        <f t="shared" si="15"/>
        <v>шт</v>
      </c>
      <c r="M149" s="53">
        <f t="shared" si="16"/>
        <v>104.72</v>
      </c>
      <c r="N149" s="48"/>
      <c r="O149" s="52">
        <f t="shared" si="17"/>
        <v>10</v>
      </c>
      <c r="P149" s="53">
        <f t="shared" si="18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6.25" thickBot="1" x14ac:dyDescent="0.3">
      <c r="A150" s="6"/>
      <c r="B150" s="54">
        <v>8</v>
      </c>
      <c r="C150" s="26" t="s">
        <v>58</v>
      </c>
      <c r="D150" s="39" t="s">
        <v>19</v>
      </c>
      <c r="E150" s="109">
        <v>70.14</v>
      </c>
      <c r="F150" s="27">
        <v>30</v>
      </c>
      <c r="G150" s="49">
        <f t="shared" si="21"/>
        <v>2104.1999999999998</v>
      </c>
      <c r="H150" s="46"/>
      <c r="I150" s="50">
        <v>8</v>
      </c>
      <c r="J150" s="51" t="str">
        <f t="shared" si="22"/>
        <v>Зажимы соединительные овальные, СОАС-50-3</v>
      </c>
      <c r="K150" s="48"/>
      <c r="L150" s="52" t="str">
        <f t="shared" si="15"/>
        <v>шт</v>
      </c>
      <c r="M150" s="53">
        <f t="shared" si="16"/>
        <v>70.14</v>
      </c>
      <c r="N150" s="48"/>
      <c r="O150" s="52">
        <f t="shared" si="17"/>
        <v>30</v>
      </c>
      <c r="P150" s="53">
        <f t="shared" si="18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6.25" thickBot="1" x14ac:dyDescent="0.3">
      <c r="A151" s="6"/>
      <c r="B151" s="54">
        <v>9</v>
      </c>
      <c r="C151" s="26" t="s">
        <v>107</v>
      </c>
      <c r="D151" s="39" t="s">
        <v>19</v>
      </c>
      <c r="E151" s="109">
        <v>57.34</v>
      </c>
      <c r="F151" s="27">
        <v>9</v>
      </c>
      <c r="G151" s="49">
        <f t="shared" si="21"/>
        <v>516.06000000000006</v>
      </c>
      <c r="H151" s="46"/>
      <c r="I151" s="16">
        <v>9</v>
      </c>
      <c r="J151" s="51" t="str">
        <f t="shared" si="22"/>
        <v>Зажимы соединительные овальные, СОАС-35-3</v>
      </c>
      <c r="K151" s="48"/>
      <c r="L151" s="52" t="str">
        <f t="shared" si="15"/>
        <v>шт</v>
      </c>
      <c r="M151" s="53">
        <f t="shared" si="16"/>
        <v>57.34</v>
      </c>
      <c r="N151" s="48"/>
      <c r="O151" s="52">
        <f t="shared" si="17"/>
        <v>9</v>
      </c>
      <c r="P151" s="53">
        <f t="shared" si="18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6.25" thickBot="1" x14ac:dyDescent="0.3">
      <c r="A152" s="6"/>
      <c r="B152" s="54">
        <v>10</v>
      </c>
      <c r="C152" s="26" t="s">
        <v>59</v>
      </c>
      <c r="D152" s="39" t="s">
        <v>19</v>
      </c>
      <c r="E152" s="109">
        <v>305.75</v>
      </c>
      <c r="F152" s="27">
        <v>51</v>
      </c>
      <c r="G152" s="49">
        <f t="shared" si="21"/>
        <v>15593.25</v>
      </c>
      <c r="H152" s="46"/>
      <c r="I152" s="50">
        <v>10</v>
      </c>
      <c r="J152" s="51" t="str">
        <f t="shared" si="22"/>
        <v>Зажимы соединительные овольные, СОАС-120-3</v>
      </c>
      <c r="K152" s="48"/>
      <c r="L152" s="52" t="str">
        <f t="shared" si="15"/>
        <v>шт</v>
      </c>
      <c r="M152" s="53">
        <f t="shared" si="16"/>
        <v>305.75</v>
      </c>
      <c r="N152" s="48"/>
      <c r="O152" s="52">
        <f t="shared" si="17"/>
        <v>51</v>
      </c>
      <c r="P152" s="53">
        <f t="shared" si="18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6.25" thickBot="1" x14ac:dyDescent="0.3">
      <c r="A153" s="6"/>
      <c r="B153" s="54">
        <v>11</v>
      </c>
      <c r="C153" s="26" t="s">
        <v>60</v>
      </c>
      <c r="D153" s="39" t="s">
        <v>19</v>
      </c>
      <c r="E153" s="109">
        <v>45.54</v>
      </c>
      <c r="F153" s="27">
        <v>55</v>
      </c>
      <c r="G153" s="49">
        <f t="shared" si="21"/>
        <v>2504.6999999999998</v>
      </c>
      <c r="H153" s="46"/>
      <c r="I153" s="16">
        <v>11</v>
      </c>
      <c r="J153" s="51" t="str">
        <f t="shared" si="22"/>
        <v>Зажимы соединительные плашечные, ПС-1-1</v>
      </c>
      <c r="K153" s="48"/>
      <c r="L153" s="52" t="str">
        <f t="shared" si="15"/>
        <v>шт</v>
      </c>
      <c r="M153" s="53">
        <f t="shared" si="16"/>
        <v>45.54</v>
      </c>
      <c r="N153" s="48"/>
      <c r="O153" s="52">
        <f t="shared" si="17"/>
        <v>55</v>
      </c>
      <c r="P153" s="53">
        <f t="shared" si="18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6.25" thickBot="1" x14ac:dyDescent="0.3">
      <c r="A154" s="6"/>
      <c r="B154" s="54">
        <v>12</v>
      </c>
      <c r="C154" s="26" t="s">
        <v>62</v>
      </c>
      <c r="D154" s="39" t="s">
        <v>19</v>
      </c>
      <c r="E154" s="109">
        <v>149.84</v>
      </c>
      <c r="F154" s="27">
        <v>15</v>
      </c>
      <c r="G154" s="49">
        <f t="shared" si="21"/>
        <v>2247.6</v>
      </c>
      <c r="H154" s="46"/>
      <c r="I154" s="50">
        <v>12</v>
      </c>
      <c r="J154" s="51" t="str">
        <f t="shared" si="22"/>
        <v>Зажимы соединительные плашечные, ПА-4-1</v>
      </c>
      <c r="K154" s="48"/>
      <c r="L154" s="52" t="str">
        <f t="shared" si="15"/>
        <v>шт</v>
      </c>
      <c r="M154" s="53">
        <f t="shared" si="16"/>
        <v>149.84</v>
      </c>
      <c r="N154" s="48"/>
      <c r="O154" s="52">
        <f t="shared" si="17"/>
        <v>15</v>
      </c>
      <c r="P154" s="53">
        <f t="shared" si="18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6.25" thickBot="1" x14ac:dyDescent="0.3">
      <c r="A155" s="6"/>
      <c r="B155" s="54">
        <v>13</v>
      </c>
      <c r="C155" s="26" t="s">
        <v>63</v>
      </c>
      <c r="D155" s="39" t="s">
        <v>19</v>
      </c>
      <c r="E155" s="109">
        <v>48.96</v>
      </c>
      <c r="F155" s="27">
        <v>21</v>
      </c>
      <c r="G155" s="49">
        <f t="shared" si="21"/>
        <v>1028.1600000000001</v>
      </c>
      <c r="H155" s="46"/>
      <c r="I155" s="16">
        <v>13</v>
      </c>
      <c r="J155" s="51" t="str">
        <f t="shared" si="22"/>
        <v>Зажимы соединительные плашечные, ПА-2-2</v>
      </c>
      <c r="K155" s="48"/>
      <c r="L155" s="52" t="str">
        <f t="shared" si="15"/>
        <v>шт</v>
      </c>
      <c r="M155" s="53">
        <f t="shared" si="16"/>
        <v>48.96</v>
      </c>
      <c r="N155" s="48"/>
      <c r="O155" s="52">
        <f t="shared" si="17"/>
        <v>21</v>
      </c>
      <c r="P155" s="53">
        <f t="shared" si="18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6.25" thickBot="1" x14ac:dyDescent="0.3">
      <c r="A156" s="6"/>
      <c r="B156" s="54">
        <v>14</v>
      </c>
      <c r="C156" s="26" t="s">
        <v>64</v>
      </c>
      <c r="D156" s="39" t="s">
        <v>19</v>
      </c>
      <c r="E156" s="109">
        <v>57.57</v>
      </c>
      <c r="F156" s="27">
        <v>263</v>
      </c>
      <c r="G156" s="49">
        <f t="shared" si="21"/>
        <v>15140.91</v>
      </c>
      <c r="H156" s="46"/>
      <c r="I156" s="50">
        <v>14</v>
      </c>
      <c r="J156" s="51" t="str">
        <f t="shared" si="22"/>
        <v>Зажимы соединительные плашечные, ПС-2-1</v>
      </c>
      <c r="K156" s="48"/>
      <c r="L156" s="52" t="str">
        <f t="shared" si="15"/>
        <v>шт</v>
      </c>
      <c r="M156" s="53">
        <f t="shared" si="16"/>
        <v>57.57</v>
      </c>
      <c r="N156" s="48"/>
      <c r="O156" s="52">
        <f t="shared" si="17"/>
        <v>263</v>
      </c>
      <c r="P156" s="53">
        <f t="shared" si="18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6.25" thickBot="1" x14ac:dyDescent="0.3">
      <c r="A157" s="6"/>
      <c r="B157" s="54">
        <v>15</v>
      </c>
      <c r="C157" s="26" t="s">
        <v>108</v>
      </c>
      <c r="D157" s="39" t="s">
        <v>19</v>
      </c>
      <c r="E157" s="109">
        <v>146.36000000000001</v>
      </c>
      <c r="F157" s="27">
        <v>54</v>
      </c>
      <c r="G157" s="49">
        <f t="shared" si="21"/>
        <v>7903.4400000000005</v>
      </c>
      <c r="H157" s="46"/>
      <c r="I157" s="16">
        <v>15</v>
      </c>
      <c r="J157" s="51" t="str">
        <f t="shared" si="22"/>
        <v>Звенья промежуточные монтажные, ПТМ-7-2</v>
      </c>
      <c r="K157" s="48"/>
      <c r="L157" s="52" t="str">
        <f t="shared" si="15"/>
        <v>шт</v>
      </c>
      <c r="M157" s="53">
        <f t="shared" si="16"/>
        <v>146.36000000000001</v>
      </c>
      <c r="N157" s="48"/>
      <c r="O157" s="52">
        <f t="shared" si="17"/>
        <v>54</v>
      </c>
      <c r="P157" s="53">
        <f t="shared" si="18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6.25" thickBot="1" x14ac:dyDescent="0.3">
      <c r="A158" s="6"/>
      <c r="B158" s="54">
        <v>16</v>
      </c>
      <c r="C158" s="26" t="s">
        <v>69</v>
      </c>
      <c r="D158" s="39" t="s">
        <v>19</v>
      </c>
      <c r="E158" s="109">
        <v>338.01</v>
      </c>
      <c r="F158" s="27">
        <v>54</v>
      </c>
      <c r="G158" s="49">
        <f t="shared" si="21"/>
        <v>18252.54</v>
      </c>
      <c r="H158" s="46"/>
      <c r="I158" s="50">
        <v>16</v>
      </c>
      <c r="J158" s="51" t="str">
        <f t="shared" si="22"/>
        <v>Звенья промежуточные регулируемые, ПРР 7-1</v>
      </c>
      <c r="K158" s="48"/>
      <c r="L158" s="52" t="str">
        <f t="shared" si="15"/>
        <v>шт</v>
      </c>
      <c r="M158" s="53">
        <f t="shared" si="16"/>
        <v>338.01</v>
      </c>
      <c r="N158" s="48"/>
      <c r="O158" s="52">
        <f t="shared" si="17"/>
        <v>54</v>
      </c>
      <c r="P158" s="53">
        <f t="shared" si="18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thickBot="1" x14ac:dyDescent="0.3">
      <c r="A159" s="6"/>
      <c r="B159" s="54">
        <v>17</v>
      </c>
      <c r="C159" s="26" t="s">
        <v>70</v>
      </c>
      <c r="D159" s="39" t="s">
        <v>19</v>
      </c>
      <c r="E159" s="109">
        <v>93.36</v>
      </c>
      <c r="F159" s="27">
        <v>564</v>
      </c>
      <c r="G159" s="49">
        <f t="shared" si="21"/>
        <v>52655.040000000001</v>
      </c>
      <c r="H159" s="46"/>
      <c r="I159" s="16">
        <v>17</v>
      </c>
      <c r="J159" s="51" t="str">
        <f t="shared" si="22"/>
        <v>Серьга , СРС-7-16</v>
      </c>
      <c r="K159" s="48"/>
      <c r="L159" s="52" t="str">
        <f t="shared" si="15"/>
        <v>шт</v>
      </c>
      <c r="M159" s="53">
        <f t="shared" si="16"/>
        <v>93.36</v>
      </c>
      <c r="N159" s="48"/>
      <c r="O159" s="52">
        <f t="shared" si="17"/>
        <v>564</v>
      </c>
      <c r="P159" s="53">
        <f t="shared" si="18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thickBot="1" x14ac:dyDescent="0.3">
      <c r="A160" s="6"/>
      <c r="B160" s="54">
        <v>18</v>
      </c>
      <c r="C160" s="26" t="s">
        <v>96</v>
      </c>
      <c r="D160" s="39" t="s">
        <v>19</v>
      </c>
      <c r="E160" s="109">
        <v>222.75</v>
      </c>
      <c r="F160" s="27">
        <v>15</v>
      </c>
      <c r="G160" s="49">
        <f t="shared" si="21"/>
        <v>3341.25</v>
      </c>
      <c r="H160" s="46"/>
      <c r="I160" s="50">
        <v>18</v>
      </c>
      <c r="J160" s="51" t="str">
        <f t="shared" si="22"/>
        <v>Ушки двухлапчатые, У2К-7-16</v>
      </c>
      <c r="K160" s="48"/>
      <c r="L160" s="52" t="str">
        <f t="shared" si="15"/>
        <v>шт</v>
      </c>
      <c r="M160" s="53">
        <f t="shared" si="16"/>
        <v>222.75</v>
      </c>
      <c r="N160" s="48"/>
      <c r="O160" s="52">
        <f t="shared" si="17"/>
        <v>15</v>
      </c>
      <c r="P160" s="53">
        <f t="shared" si="18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thickBot="1" x14ac:dyDescent="0.3">
      <c r="A161" s="6"/>
      <c r="B161" s="54">
        <v>19</v>
      </c>
      <c r="C161" s="26" t="s">
        <v>76</v>
      </c>
      <c r="D161" s="39" t="s">
        <v>19</v>
      </c>
      <c r="E161" s="109">
        <v>192.75</v>
      </c>
      <c r="F161" s="27">
        <v>15</v>
      </c>
      <c r="G161" s="49">
        <f t="shared" si="21"/>
        <v>2891.25</v>
      </c>
      <c r="H161" s="46"/>
      <c r="I161" s="16">
        <v>19</v>
      </c>
      <c r="J161" s="51" t="str">
        <f t="shared" si="22"/>
        <v xml:space="preserve">Ушки однолапчатые , У1К-7-16 </v>
      </c>
      <c r="K161" s="48"/>
      <c r="L161" s="52" t="str">
        <f t="shared" si="15"/>
        <v>шт</v>
      </c>
      <c r="M161" s="53">
        <f t="shared" si="16"/>
        <v>192.75</v>
      </c>
      <c r="N161" s="48"/>
      <c r="O161" s="52">
        <f t="shared" si="17"/>
        <v>15</v>
      </c>
      <c r="P161" s="53">
        <f t="shared" si="18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thickBot="1" x14ac:dyDescent="0.3">
      <c r="A162" s="6"/>
      <c r="B162" s="54">
        <v>20</v>
      </c>
      <c r="C162" s="26" t="s">
        <v>77</v>
      </c>
      <c r="D162" s="39" t="s">
        <v>19</v>
      </c>
      <c r="E162" s="109">
        <v>201.84</v>
      </c>
      <c r="F162" s="27">
        <v>198</v>
      </c>
      <c r="G162" s="49">
        <f t="shared" si="21"/>
        <v>39964.32</v>
      </c>
      <c r="H162" s="46"/>
      <c r="I162" s="50">
        <v>20</v>
      </c>
      <c r="J162" s="51" t="str">
        <f t="shared" si="22"/>
        <v>Ушко однолапчатое, У1-7-16</v>
      </c>
      <c r="K162" s="48"/>
      <c r="L162" s="52" t="str">
        <f t="shared" si="15"/>
        <v>шт</v>
      </c>
      <c r="M162" s="53">
        <f t="shared" si="16"/>
        <v>201.84</v>
      </c>
      <c r="N162" s="48"/>
      <c r="O162" s="52">
        <f t="shared" si="17"/>
        <v>198</v>
      </c>
      <c r="P162" s="53">
        <f t="shared" si="18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25">
      <c r="A163" s="6"/>
      <c r="B163" s="85" t="s">
        <v>28</v>
      </c>
      <c r="C163" s="86"/>
      <c r="D163" s="86"/>
      <c r="E163" s="86"/>
      <c r="F163" s="87"/>
      <c r="G163" s="55">
        <f>SUM(G143:G162)</f>
        <v>443293.27999999997</v>
      </c>
      <c r="H163" s="1"/>
      <c r="I163" s="88" t="s">
        <v>28</v>
      </c>
      <c r="J163" s="89"/>
      <c r="K163" s="89"/>
      <c r="L163" s="89"/>
      <c r="M163" s="89"/>
      <c r="N163" s="89"/>
      <c r="O163" s="90"/>
      <c r="P163" s="56">
        <f>SUM(P143:P162)</f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1" customHeight="1" thickBot="1" x14ac:dyDescent="0.3">
      <c r="A164" s="6"/>
      <c r="B164" s="63" t="s">
        <v>6</v>
      </c>
      <c r="C164" s="64"/>
      <c r="D164" s="64"/>
      <c r="E164" s="64"/>
      <c r="F164" s="65"/>
      <c r="G164" s="47">
        <f>G163+G141+G123+G97+G57</f>
        <v>1934133</v>
      </c>
      <c r="H164" s="1"/>
      <c r="I164" s="63" t="s">
        <v>6</v>
      </c>
      <c r="J164" s="64"/>
      <c r="K164" s="64"/>
      <c r="L164" s="64"/>
      <c r="M164" s="64"/>
      <c r="N164" s="64"/>
      <c r="O164" s="65"/>
      <c r="P164" s="47">
        <f>P163+P141+P123+P97+P57</f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 customHeight="1" x14ac:dyDescent="0.25">
      <c r="A165" s="6"/>
      <c r="B165" s="74" t="s">
        <v>16</v>
      </c>
      <c r="C165" s="75"/>
      <c r="D165" s="75"/>
      <c r="E165" s="75"/>
      <c r="F165" s="22">
        <v>0.2</v>
      </c>
      <c r="G165" s="14">
        <f>G164*F165</f>
        <v>386826.60000000003</v>
      </c>
      <c r="H165" s="1"/>
      <c r="I165" s="74" t="s">
        <v>16</v>
      </c>
      <c r="J165" s="75"/>
      <c r="K165" s="75"/>
      <c r="L165" s="75"/>
      <c r="M165" s="75"/>
      <c r="N165" s="75"/>
      <c r="O165" s="22">
        <v>0.2</v>
      </c>
      <c r="P165" s="14">
        <f>P164*O165</f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thickBot="1" x14ac:dyDescent="0.3">
      <c r="A166" s="6"/>
      <c r="B166" s="66" t="s">
        <v>7</v>
      </c>
      <c r="C166" s="67"/>
      <c r="D166" s="67"/>
      <c r="E166" s="67"/>
      <c r="F166" s="68"/>
      <c r="G166" s="15">
        <f>G164+G165</f>
        <v>2320959.6</v>
      </c>
      <c r="H166" s="1"/>
      <c r="I166" s="66" t="s">
        <v>7</v>
      </c>
      <c r="J166" s="67"/>
      <c r="K166" s="67"/>
      <c r="L166" s="67"/>
      <c r="M166" s="67"/>
      <c r="N166" s="67"/>
      <c r="O166" s="68"/>
      <c r="P166" s="15">
        <f>P164+P165</f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33.75" customHeight="1" x14ac:dyDescent="0.25">
      <c r="B167" s="1"/>
      <c r="C167" s="1"/>
      <c r="D167" s="1"/>
      <c r="E167" s="1"/>
      <c r="F167" s="2"/>
      <c r="G167" s="2"/>
      <c r="H167" s="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6" ht="151.5" customHeight="1" x14ac:dyDescent="0.25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1"/>
    </row>
    <row r="169" spans="1:26" x14ac:dyDescent="0.25">
      <c r="Z169" s="1"/>
    </row>
  </sheetData>
  <mergeCells count="27">
    <mergeCell ref="I163:O163"/>
    <mergeCell ref="I7:P7"/>
    <mergeCell ref="I164:O164"/>
    <mergeCell ref="B9:P9"/>
    <mergeCell ref="B57:F57"/>
    <mergeCell ref="I57:O57"/>
    <mergeCell ref="B58:P58"/>
    <mergeCell ref="B97:F97"/>
    <mergeCell ref="I97:O97"/>
    <mergeCell ref="B98:P98"/>
    <mergeCell ref="B99:P99"/>
    <mergeCell ref="B123:F123"/>
    <mergeCell ref="I123:O123"/>
    <mergeCell ref="B124:P124"/>
    <mergeCell ref="B1:P1"/>
    <mergeCell ref="B3:E3"/>
    <mergeCell ref="B164:F164"/>
    <mergeCell ref="B166:F166"/>
    <mergeCell ref="B4:G4"/>
    <mergeCell ref="B7:G7"/>
    <mergeCell ref="I166:O166"/>
    <mergeCell ref="B165:E165"/>
    <mergeCell ref="I165:N165"/>
    <mergeCell ref="B141:F141"/>
    <mergeCell ref="I141:O141"/>
    <mergeCell ref="B142:P142"/>
    <mergeCell ref="B163:F163"/>
  </mergeCells>
  <pageMargins left="0.7" right="0.7" top="0.75" bottom="0.75" header="0.3" footer="0.3"/>
  <pageSetup paperSize="9" orientation="portrait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dcterms:created xsi:type="dcterms:W3CDTF">2018-05-22T01:14:50Z</dcterms:created>
  <dcterms:modified xsi:type="dcterms:W3CDTF">2018-11-06T23:54:10Z</dcterms:modified>
</cp:coreProperties>
</file>