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3" i="1" l="1"/>
  <c r="G192" i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P144" i="1"/>
  <c r="P160" i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45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10" i="1"/>
  <c r="G163" i="1" l="1"/>
  <c r="G131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O163" i="1" l="1"/>
  <c r="P163" i="1" s="1"/>
  <c r="M163" i="1"/>
  <c r="L163" i="1"/>
  <c r="J163" i="1"/>
  <c r="I132" i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O109" i="1"/>
  <c r="P109" i="1" s="1"/>
  <c r="O110" i="1"/>
  <c r="P110" i="1" s="1"/>
  <c r="O131" i="1"/>
  <c r="P131" i="1" s="1"/>
  <c r="M109" i="1"/>
  <c r="M110" i="1"/>
  <c r="M131" i="1"/>
  <c r="L109" i="1"/>
  <c r="L110" i="1"/>
  <c r="L131" i="1"/>
  <c r="J109" i="1"/>
  <c r="J110" i="1"/>
  <c r="J131" i="1"/>
  <c r="I109" i="1"/>
  <c r="I110" i="1"/>
  <c r="I131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O45" i="1"/>
  <c r="P45" i="1" s="1"/>
  <c r="M45" i="1"/>
  <c r="L45" i="1"/>
  <c r="J45" i="1"/>
  <c r="I46" i="1"/>
  <c r="I45" i="1"/>
  <c r="P192" i="1" l="1"/>
  <c r="P161" i="1"/>
  <c r="G161" i="1"/>
  <c r="P129" i="1"/>
  <c r="G129" i="1"/>
  <c r="P106" i="1"/>
  <c r="O19" i="1" l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G106" i="1" l="1"/>
  <c r="G193" i="1" s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43" i="1" l="1"/>
  <c r="P194" i="1" s="1"/>
  <c r="P195" i="1" s="1"/>
  <c r="M20" i="1"/>
  <c r="M12" i="1"/>
  <c r="M33" i="1"/>
  <c r="M23" i="1"/>
  <c r="M34" i="1"/>
  <c r="M24" i="1"/>
  <c r="M15" i="1"/>
  <c r="M18" i="1"/>
  <c r="M27" i="1"/>
  <c r="M22" i="1"/>
  <c r="M40" i="1"/>
  <c r="M37" i="1"/>
  <c r="M39" i="1"/>
  <c r="M35" i="1"/>
  <c r="M42" i="1"/>
  <c r="M26" i="1"/>
  <c r="M30" i="1"/>
  <c r="M10" i="1"/>
  <c r="M28" i="1"/>
  <c r="M21" i="1"/>
  <c r="M41" i="1"/>
  <c r="M29" i="1"/>
  <c r="M17" i="1"/>
  <c r="M32" i="1"/>
  <c r="M36" i="1"/>
  <c r="M31" i="1"/>
  <c r="M14" i="1"/>
  <c r="M19" i="1"/>
  <c r="M38" i="1"/>
  <c r="M13" i="1"/>
  <c r="M16" i="1"/>
  <c r="M25" i="1"/>
  <c r="M11" i="1"/>
  <c r="G43" i="1" l="1"/>
  <c r="G194" i="1" s="1"/>
  <c r="G195" i="1" s="1"/>
</calcChain>
</file>

<file path=xl/sharedStrings.xml><?xml version="1.0" encoding="utf-8"?>
<sst xmlns="http://schemas.openxmlformats.org/spreadsheetml/2006/main" count="388" uniqueCount="146">
  <si>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</si>
  <si>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</si>
  <si>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</si>
  <si>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</si>
  <si>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</si>
  <si>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</si>
  <si>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</si>
  <si>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</si>
  <si>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</si>
  <si>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</si>
  <si>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</si>
  <si>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</si>
  <si>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</si>
  <si>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</si>
  <si>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</si>
  <si>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</si>
  <si>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</si>
  <si>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</si>
  <si>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</si>
  <si>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</si>
  <si>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</si>
  <si>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</si>
  <si>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</si>
  <si>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</si>
  <si>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</si>
  <si>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</si>
  <si>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</si>
  <si>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</si>
  <si>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</si>
  <si>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Структура НМЦ</t>
  </si>
  <si>
    <t>Предохранители и запчасти к ним</t>
  </si>
  <si>
    <t>Вставка плавкая , ПН 2-400  400 А</t>
  </si>
  <si>
    <t>Вставка плавкая, ПН 2-250 160А</t>
  </si>
  <si>
    <t>Вставка плавкая , ПН 2 -100 100 А</t>
  </si>
  <si>
    <t>Вставка плавкая , ПН 2 -250 250 А</t>
  </si>
  <si>
    <t>Контакт к высоковольтному предохранителю, К07-01</t>
  </si>
  <si>
    <t>Контакт к предохранителю, К 01-10</t>
  </si>
  <si>
    <t>Патрон предохранителя  , ПТ 1.2-6-40-31,5 УЗ</t>
  </si>
  <si>
    <t>Патрон предохранителя, ПТ 1,2-10-50-12,5У3</t>
  </si>
  <si>
    <t>Патрон предохранителя, ПТ1,1-10-20-20 У1</t>
  </si>
  <si>
    <t>Патрон предохранителя, ПТ 1.2-6-80-20 УЗ</t>
  </si>
  <si>
    <t>Патрон предохранителя, ПТ 1.1-10-31,5-12,5 УЗ</t>
  </si>
  <si>
    <t>Патрон предохранителя, ПТ 1,2-10-40-31,5 У3</t>
  </si>
  <si>
    <t>Патрон предохранителя, ПТ 1,1-10-16-12,5 У3</t>
  </si>
  <si>
    <t>Патрон предохранителя, ПТ 1,1-10-20-31,5 У3</t>
  </si>
  <si>
    <t>Патрон предохранителя, ПТ 1,1-10-16-31,5 У3</t>
  </si>
  <si>
    <t>Патрон предохранителя, ПТ 1,1-10-10-31,5 У3</t>
  </si>
  <si>
    <t>Патрон предохранителя, ПТ 1.2-6-50-31,5У3</t>
  </si>
  <si>
    <t>Патрон предохранителя, ПТ 1.1-10-10-12,5 УЗ</t>
  </si>
  <si>
    <t>Патрон предохранителя, ПН0.1-35 УЗ</t>
  </si>
  <si>
    <t>Предохранитель, ПСН-35 8А, 1044мм</t>
  </si>
  <si>
    <t>Предохранитель, ПН2 250 200А (вставка плавкая 1шт + контакт основания 2шт.)</t>
  </si>
  <si>
    <t>Предохранитель , ПКТ 101-10-2-31,5У3 (патрон 1шт + контакт 2шт + изолятор 2шт)</t>
  </si>
  <si>
    <t>Предохранитель , ПКТ 101-10-10-12,5У3 (патрон 1шт + контакт 2шт + изолятор 2шт)</t>
  </si>
  <si>
    <t>Предохранитель , ПН2 250 160А (вставка плавкая 1шт + контакт основания 2шт.)</t>
  </si>
  <si>
    <t>Предохранитель, ПКТ 102-10-40-31,5 У3 (патрон 1шт + контакт 2шт + изолятор 2шт)</t>
  </si>
  <si>
    <t>Предохранитель , ПН2 400 400А (вставка плавкая 1шт + контакт основания 2шт.)</t>
  </si>
  <si>
    <t>Предохранитель , ПН2 250 250А (вставка плавкая 1шт + контакт основания 2шт.)</t>
  </si>
  <si>
    <t>Предохранитель , ПН2 100 100А (вставка плавкая 1шт + контакт основания 2шт.)</t>
  </si>
  <si>
    <t>Предохранитель , ПКТ 101-10-20-20У1 (патрон 1шт + контакт 2шт + изолятор 2шт)</t>
  </si>
  <si>
    <t>Предохранитель , ПКТ 101-10-31,5-12,5У3 (патрон 1шт + контакт 2шт + изолятор 2шт)</t>
  </si>
  <si>
    <t>Предохранитель , ПКТ 101-6-8-20У3 (патрон 1шт + контакт 2шт + изолятор 2шт)</t>
  </si>
  <si>
    <t>Предохранитель , ПКТ 101-10-20-31,5УЗ (патрон 1шт + контакт 2шт + изолятор 2шт)</t>
  </si>
  <si>
    <t>Предохранитель , ПКТ 101-10-16-31,5У3 (патрон 1шт + контакт 2шт + изолятор 2шт)</t>
  </si>
  <si>
    <t>Вставка плавкая, ПН 2-250 200 А</t>
  </si>
  <si>
    <t>Вставка плавкая, ПН 2-250 125 А</t>
  </si>
  <si>
    <t>Вставка плавкая, ППНН-35 250А габарит 01</t>
  </si>
  <si>
    <t>Вставка плавкая, ПН 2 -250 250 А</t>
  </si>
  <si>
    <t>Контакт к предохранителю, К 01-01</t>
  </si>
  <si>
    <t>Контакт с замком лля предохранителей ПК-10, КО2-10У3</t>
  </si>
  <si>
    <t>Патрон  предохранителя, ПТ 1,1-6-10-20 УЗ</t>
  </si>
  <si>
    <t>Патрон предохранителя, ПТ1.1-6-20-20 У3</t>
  </si>
  <si>
    <t>Патрон предохранителя, ПТ 1,1-6-20-40 У1</t>
  </si>
  <si>
    <t>Патрон к предохранителю ПТ 1.1-10-2-12,5У3, ПТ 1.1-10-2-12,5У3</t>
  </si>
  <si>
    <t>Патрон предохранителя, ПТ 1,1-10-8-20 У1</t>
  </si>
  <si>
    <t>Патрон предохранителя , ПТ 1,1-10-20-12,5 У3</t>
  </si>
  <si>
    <t>Патрон предохранителя, ПТ 1.1-10-31,5-12,5 У1</t>
  </si>
  <si>
    <t>Патрон предохранителя, ПТ 1.1-6-31,5-20 УЗ</t>
  </si>
  <si>
    <t>Патрон предохранителя, ПТ 1.1-6-8-20 УЗ</t>
  </si>
  <si>
    <t>Перемычка плавкая для ПН-2  160А, ПН-2 160А</t>
  </si>
  <si>
    <t>Перемычка плавкая для ПН-2  400А, ПН-2 400А</t>
  </si>
  <si>
    <t>Перемычка плавкая для ПН-2  630А, ПН-2 630А</t>
  </si>
  <si>
    <t>Перемычка плавкая для ПН-2 100А, ПН-2 100А</t>
  </si>
  <si>
    <t>Перемычка плавкая для ПН-2 250А, ПН-2 250А</t>
  </si>
  <si>
    <t>Плавкий элемент к ПН2-100 100 А (ПН5.599.003-01)</t>
  </si>
  <si>
    <t xml:space="preserve">Плавкий элемент к ПН2-250 125 А (ПН5.599.003-02), </t>
  </si>
  <si>
    <t>Плавкий элемент к ПН2-250 160 А (ПН5.599.003-03)</t>
  </si>
  <si>
    <t>Плавкий элемент к ПН2-250  250 А (ПН5.599.002-01)</t>
  </si>
  <si>
    <t>Плавкий элемент к ПН2-400 400 А (ПН5.599.003-03)</t>
  </si>
  <si>
    <t>Предохранитель , ПКТ 101-10-20-12,5 У3 (патрон 1шт + контакт 2шт + изолятор 2шт)</t>
  </si>
  <si>
    <t>Предохранитель, ПКТ-102-6-20-31,5 УЗ (патрон 1шт + контакт 2шт + изолятор 2шт)</t>
  </si>
  <si>
    <t>Предохранитель, ПКТ 101-10-8-20 У1 (патрон 1шт + контакт 2шт + изолятор 2шт)</t>
  </si>
  <si>
    <t>Предохранитель , ПКТ 103-10-50-31,5У3 (патрон 1шт + контакт 2шт + изолятор 2шт)</t>
  </si>
  <si>
    <t>Предохранитель , ПКТ 101-10-16-12,5 У3 (патрон 1шт + контакт 2шт + изолятор 2шт)</t>
  </si>
  <si>
    <t>Предохранитель, ПКН 001-10УЗ (патрон 1шт + контакт 2шт + изолятор 2шт)</t>
  </si>
  <si>
    <t>Предохранитель, ПКН 001-35У1 (патрон 1шт + контакт 2шт + изолятор 2шт)</t>
  </si>
  <si>
    <t>Предохранитель, ПКТ 103-10-80-20 У3 (патрон 1шт + контакт 2шт + изолятор 2шт)</t>
  </si>
  <si>
    <t>Предохранитель, ПКТ 102-6-31,5-31,5УЗ (патрон 1шт + контакт 2шт + изолятор 2шт)</t>
  </si>
  <si>
    <t>Предохранитель, ПКТ 101-10-31,5-12,5У1 (патрон 1шт + контакт 2шт + изолятор 2шт)</t>
  </si>
  <si>
    <t>Предохранитель, ПКТ-103-10-80-31,5-У3 в сборе ГОСТ 12.2.007.6-75 (патрон 1шт + контакт 2шт + изолятор 2шт)</t>
  </si>
  <si>
    <t>Предохранитель, ПКТ 101-10-10-20У1 (патрон 1шт + контакт 2шт + изолятор 2шт)</t>
  </si>
  <si>
    <t>Предохранитель, ПН 2-250 100А (вставка плавкая 1шт + контакт основания 2шт.)</t>
  </si>
  <si>
    <t>Предохранитель , ПКТ 102-10-50-12,5У3 (патрон 1шт + контакт 2шт + изолятор 2шт)</t>
  </si>
  <si>
    <t>Предохранитель высоковольтный, ПКЭ 107-6-50-31,5 У3 (патрон 1шт + контакт 2шт + изолятор 2шт)</t>
  </si>
  <si>
    <t>Предохранитель плавкий трубчатый, ППТ-10 10А (основания  ППТ-10 + плавкая вставка ВТФ)</t>
  </si>
  <si>
    <t>компл</t>
  </si>
  <si>
    <t>Патрон предохранителя  , ПТ 1,2-10-31,5-31,5УЗ</t>
  </si>
  <si>
    <t>Патрон предохранителя, ПТ 1,2-6-31,5-31,5 УЗ</t>
  </si>
  <si>
    <t>Патрон ПН 0,1-10 У3, ПН 0,1-10 У3</t>
  </si>
  <si>
    <t>Патрон предохранителя, ПТ 1.1-6-10-40 У3</t>
  </si>
  <si>
    <t>Предохранитель, ПКТ 101-6-8-40 У3 (патрон 1шт + контакт 2шт + изолятор 2шт)</t>
  </si>
  <si>
    <t>Предохранитель, ПКТ 102-6-40-31,5У3 (патрон 1шт + контакт 2шт + изолятор 2шт)</t>
  </si>
  <si>
    <t>Предохранитель, ПН2 400 400А (вставка плавкая 1шт + контакт основания 2шт.)</t>
  </si>
  <si>
    <t>Предохранитель, ПН2 250 250А (вставка плавкая 1шт + контакт основания 2шт.)</t>
  </si>
  <si>
    <t>Предохранитель, ПКТ 102-10-50-12,5У3 (патрон 1шт + контакт 2шт + изолятор 2шт)</t>
  </si>
  <si>
    <t>Контакт с замком для предохранителей ПК-10, КО2-10У3</t>
  </si>
  <si>
    <t>Патрон предохранителя, ПН-01-6У3</t>
  </si>
  <si>
    <t>Плавкий элемент к ПН2-250 ПН2-250  160 А (ПН5.599.003-03), ПН2-250  160 А (ПН5.599.003-03)</t>
  </si>
  <si>
    <t>Плавкий элемент к ПН2-250 ПН2-250  200 А (ПН5.599.003-01), ПН2-250  200 А (ПН5.599.003-01)</t>
  </si>
  <si>
    <t>Плавкий элемент к ПН2-250 ПН2-250  250 А (ПН5.599.002-01), ПН2-250  250 А (ПН5.599.002-01)</t>
  </si>
  <si>
    <t>Плавкий элемент к ПН2-400 ПН2-400  400 А (ПН5.599.003-03), ПН2-400  400 А (ПН5.599.003-03)</t>
  </si>
  <si>
    <t>Предохранитель, ПКТ 101-10-20-12,5 У3 (патрон 1шт + контакт 2шт + изолятор 2шт)</t>
  </si>
  <si>
    <t>Предохранитель, ПКТ 101-10-2-31,5У3 (патрон 1шт + контакт 2шт + изолятор 2шт)</t>
  </si>
  <si>
    <t>Предохранитель, ПКТ 101-10-10-12,5У3 (патрон 1шт + контакт 2шт + изолятор 2шт)</t>
  </si>
  <si>
    <t>Предохранитель, ПКТ 101-10-16-12,5 У3 (патрон 1шт + контакт 2шт + изолятор 2шт)</t>
  </si>
  <si>
    <t>Предохранитель, ПКТ 102-6-50-31,5У3 (патрон 1шт + контакт 2шт + изолятор 2шт)</t>
  </si>
  <si>
    <t>Предохранитель, ПКТ 103-6-160-20 УЗ (патрон 1шт + контакт 2шт + изолятор 2шт)</t>
  </si>
  <si>
    <t>Предохранитель, ПКТ 103-6-80-31,5УЗ (патрон 1шт + контакт 2шт + изолятор 2шт)</t>
  </si>
  <si>
    <t>Предохранитель, ПКТ 102-6-80-20УЗ (патрон 1шт + контакт 2шт + изолятор 2шт)</t>
  </si>
  <si>
    <t>Предохранитель, ПН 2 600 630А (вставка плавкая 1шт + контакт основания 2шт.)</t>
  </si>
  <si>
    <t>Предохранитель, ПН2 100 100А (вставка плавкая 1шт + контакт основания 2шт.)</t>
  </si>
  <si>
    <t>Предохранитель, ПКТ 101-10-20-20У1 (патрон 1шт + контакт 2шт + изолятор 2шт)</t>
  </si>
  <si>
    <t>Предохранитель, ПКТ 101-10-31,5-12,5У3 (патрон 1шт + контакт 2шт + изолятор 2шт)</t>
  </si>
  <si>
    <t>Предохранитель, ПКТ 101-6-31,5-20У3 (патрон 1шт + контакт 2шт + изолятор 2шт)</t>
  </si>
  <si>
    <t>Предохранитель, ПКТ 101-10-16-31,5У3 (патрон 1шт + контакт 2шт + изолятор 2шт)</t>
  </si>
  <si>
    <t>Вставка плавкая, ПН 2-100 80 А</t>
  </si>
  <si>
    <t>Патрон  предохранителя, ПТ 1,2-10-50-12,5У3</t>
  </si>
  <si>
    <t>Патрон  предохранителя, ПТ1,1-10-20-20 У1</t>
  </si>
  <si>
    <t>Патрон предохранителя, ПН 0.1-10 УЗ ( 22 см)</t>
  </si>
  <si>
    <t>Патрон предохранителя, ПТ 1,1-10-31,5-31,5УЗ</t>
  </si>
  <si>
    <t>Патрон предохранителя, ПТ 1,1-10-20-12,5 У3</t>
  </si>
  <si>
    <t>Предохранитель, ПКТ-102-6-20-31,5 УЗ  (патрон 1шт + контакт 2шт + изолятор 2шт)</t>
  </si>
  <si>
    <t>Предохранитель, ПН2 250 160А (вставка плавкая 1шт + контакт основания 2шт.)</t>
  </si>
  <si>
    <t>Предохранитель, ПКТ102-6-50-31,5У3 (патрон 1шт + контакт 2шт + изолятор 2шт)</t>
  </si>
  <si>
    <t>Предохранитель, ПКТ 103-6-80-20 У3 (патрон 1шт + контакт 2шт + изолятор 2шт)</t>
  </si>
  <si>
    <t>Предохранитель, ПКТ 101-10-20-31,5УЗ (патрон 1шт + контакт 2шт + изолятор 2шт)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</si>
</sst>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NumberFormat="1" applyFont="1" applyBorder="1" applyAlignment="1">
      <alignment horizontal="left" vertical="center" wrapText="1"/>
    </xf>
    <xf numFmtId="1" fontId="0" fillId="0" borderId="32" xfId="0" applyNumberFormat="1" applyFont="1" applyBorder="1" applyAlignment="1">
      <alignment horizontal="center" vertical="center"/>
    </xf>
    <xf numFmtId="4" fontId="10" fillId="0" borderId="34" xfId="0" applyNumberFormat="1" applyFont="1" applyBorder="1" applyAlignment="1">
      <alignment horizontal="center" vertical="center" wrapText="1"/>
    </xf>
    <xf numFmtId="4" fontId="10" fillId="0" borderId="35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4" fontId="1" fillId="4" borderId="54" xfId="0" applyNumberFormat="1" applyFont="1" applyFill="1" applyBorder="1" applyAlignment="1">
      <alignment horizontal="center" vertical="center" wrapText="1"/>
    </xf>
    <xf numFmtId="4" fontId="2" fillId="6" borderId="33" xfId="0" applyNumberFormat="1" applyFont="1" applyFill="1" applyBorder="1" applyAlignment="1">
      <alignment horizontal="center" vertical="top" wrapText="1"/>
    </xf>
    <xf numFmtId="3" fontId="2" fillId="6" borderId="56" xfId="0" applyNumberFormat="1" applyFont="1" applyFill="1" applyBorder="1" applyAlignment="1">
      <alignment horizontal="center" vertical="top" wrapText="1"/>
    </xf>
    <xf numFmtId="4" fontId="1" fillId="6" borderId="57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8" fillId="6" borderId="3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8"/>
  <sheetViews>
    <sheetView tabSelected="1" topLeftCell="A184" zoomScaleNormal="100" workbookViewId="0">
      <selection activeCell="P193" sqref="P193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4" t="s">
        <v>29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5" t="s">
        <v>11</v>
      </c>
      <c r="C3" s="56"/>
      <c r="D3" s="56"/>
      <c r="E3" s="57"/>
      <c r="F3" s="25">
        <v>3035854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4" t="s">
        <v>30</v>
      </c>
      <c r="C4" s="64"/>
      <c r="D4" s="64"/>
      <c r="E4" s="64"/>
      <c r="F4" s="64"/>
      <c r="G4" s="6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5" t="s">
        <v>12</v>
      </c>
      <c r="C7" s="57"/>
      <c r="D7" s="66"/>
      <c r="E7" s="66"/>
      <c r="F7" s="67"/>
      <c r="G7" s="68"/>
      <c r="H7" s="5"/>
      <c r="I7" s="55" t="s">
        <v>3</v>
      </c>
      <c r="J7" s="56"/>
      <c r="K7" s="56"/>
      <c r="L7" s="56"/>
      <c r="M7" s="56"/>
      <c r="N7" s="56"/>
      <c r="O7" s="56"/>
      <c r="P7" s="8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47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89" t="s">
        <v>17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thickBot="1" x14ac:dyDescent="0.3">
      <c r="A10" s="6"/>
      <c r="B10" s="34">
        <v>1</v>
      </c>
      <c r="C10" s="28" t="s">
        <v>31</v>
      </c>
      <c r="D10" s="43" t="s">
        <v>19</v>
      </c>
      <c r="E10" s="30">
        <v>152.34</v>
      </c>
      <c r="F10" s="29">
        <v>130</v>
      </c>
      <c r="G10" s="37">
        <f>F10*E10</f>
        <v>19804.2</v>
      </c>
      <c r="H10" s="1"/>
      <c r="I10" s="38">
        <f>B10</f>
        <v>1</v>
      </c>
      <c r="J10" s="39" t="str">
        <f>C10</f>
        <v>Вставка плавкая , ПН 2-400  400 А</v>
      </c>
      <c r="K10" s="45"/>
      <c r="L10" s="41" t="str">
        <f>D10</f>
        <v>шт</v>
      </c>
      <c r="M10" s="42">
        <f>E10</f>
        <v>152.34</v>
      </c>
      <c r="N10" s="35"/>
      <c r="O10" s="41">
        <f>F10</f>
        <v>130</v>
      </c>
      <c r="P10" s="46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thickBot="1" x14ac:dyDescent="0.3">
      <c r="A11" s="6"/>
      <c r="B11" s="11">
        <v>2</v>
      </c>
      <c r="C11" s="28" t="s">
        <v>32</v>
      </c>
      <c r="D11" s="43" t="s">
        <v>19</v>
      </c>
      <c r="E11" s="31">
        <v>70.73</v>
      </c>
      <c r="F11" s="29">
        <v>320</v>
      </c>
      <c r="G11" s="37">
        <f t="shared" ref="G11:G42" si="0">F11*E11</f>
        <v>22633.600000000002</v>
      </c>
      <c r="H11" s="1"/>
      <c r="I11" s="16">
        <f t="shared" ref="I11:I42" si="1">B11</f>
        <v>2</v>
      </c>
      <c r="J11" s="17" t="str">
        <f t="shared" ref="J11:J191" si="2">C11</f>
        <v>Вставка плавкая, ПН 2-250 160А</v>
      </c>
      <c r="K11" s="13"/>
      <c r="L11" s="19" t="str">
        <f t="shared" ref="L11:L191" si="3">D11</f>
        <v>шт</v>
      </c>
      <c r="M11" s="23">
        <f t="shared" ref="M11:M191" si="4">E11</f>
        <v>70.73</v>
      </c>
      <c r="N11" s="12"/>
      <c r="O11" s="19">
        <f t="shared" ref="O11:O191" si="5">F11</f>
        <v>320</v>
      </c>
      <c r="P11" s="20">
        <f t="shared" ref="P11:P191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6"/>
      <c r="B12" s="11">
        <v>3</v>
      </c>
      <c r="C12" s="28" t="s">
        <v>33</v>
      </c>
      <c r="D12" s="43" t="s">
        <v>19</v>
      </c>
      <c r="E12" s="31">
        <v>54.41</v>
      </c>
      <c r="F12" s="29">
        <v>175</v>
      </c>
      <c r="G12" s="37">
        <f t="shared" si="0"/>
        <v>9521.75</v>
      </c>
      <c r="H12" s="1"/>
      <c r="I12" s="16">
        <f t="shared" si="1"/>
        <v>3</v>
      </c>
      <c r="J12" s="17" t="str">
        <f t="shared" si="2"/>
        <v>Вставка плавкая , ПН 2 -100 100 А</v>
      </c>
      <c r="K12" s="13"/>
      <c r="L12" s="19" t="str">
        <f t="shared" si="3"/>
        <v>шт</v>
      </c>
      <c r="M12" s="23">
        <f t="shared" si="4"/>
        <v>54.41</v>
      </c>
      <c r="N12" s="12"/>
      <c r="O12" s="19">
        <f t="shared" si="5"/>
        <v>175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thickBot="1" x14ac:dyDescent="0.3">
      <c r="A13" s="6"/>
      <c r="B13" s="11">
        <v>4</v>
      </c>
      <c r="C13" s="28" t="s">
        <v>34</v>
      </c>
      <c r="D13" s="43" t="s">
        <v>19</v>
      </c>
      <c r="E13" s="31">
        <v>70.73</v>
      </c>
      <c r="F13" s="29">
        <v>444</v>
      </c>
      <c r="G13" s="37">
        <f t="shared" si="0"/>
        <v>31404.120000000003</v>
      </c>
      <c r="H13" s="1"/>
      <c r="I13" s="16">
        <f t="shared" si="1"/>
        <v>4</v>
      </c>
      <c r="J13" s="17" t="str">
        <f t="shared" si="2"/>
        <v>Вставка плавкая , ПН 2 -250 250 А</v>
      </c>
      <c r="K13" s="13"/>
      <c r="L13" s="19" t="str">
        <f t="shared" si="3"/>
        <v>шт</v>
      </c>
      <c r="M13" s="23">
        <f t="shared" si="4"/>
        <v>70.73</v>
      </c>
      <c r="N13" s="12"/>
      <c r="O13" s="19">
        <f t="shared" si="5"/>
        <v>444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.75" thickBot="1" x14ac:dyDescent="0.3">
      <c r="A14" s="6"/>
      <c r="B14" s="11">
        <v>5</v>
      </c>
      <c r="C14" s="28" t="s">
        <v>35</v>
      </c>
      <c r="D14" s="43" t="s">
        <v>19</v>
      </c>
      <c r="E14" s="31">
        <v>235.4</v>
      </c>
      <c r="F14" s="29">
        <v>6</v>
      </c>
      <c r="G14" s="37">
        <f t="shared" si="0"/>
        <v>1412.4</v>
      </c>
      <c r="H14" s="1"/>
      <c r="I14" s="16">
        <f t="shared" si="1"/>
        <v>5</v>
      </c>
      <c r="J14" s="17" t="str">
        <f t="shared" si="2"/>
        <v>Контакт к высоковольтному предохранителю, К07-01</v>
      </c>
      <c r="K14" s="13"/>
      <c r="L14" s="19" t="str">
        <f t="shared" si="3"/>
        <v>шт</v>
      </c>
      <c r="M14" s="23">
        <f t="shared" si="4"/>
        <v>235.4</v>
      </c>
      <c r="N14" s="12"/>
      <c r="O14" s="19">
        <f t="shared" si="5"/>
        <v>6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6.25" thickBot="1" x14ac:dyDescent="0.3">
      <c r="A15" s="6"/>
      <c r="B15" s="11">
        <v>6</v>
      </c>
      <c r="C15" s="28" t="s">
        <v>36</v>
      </c>
      <c r="D15" s="43" t="s">
        <v>19</v>
      </c>
      <c r="E15" s="31">
        <v>77.08</v>
      </c>
      <c r="F15" s="29">
        <v>6</v>
      </c>
      <c r="G15" s="37">
        <f t="shared" si="0"/>
        <v>462.48</v>
      </c>
      <c r="H15" s="1"/>
      <c r="I15" s="16">
        <f t="shared" si="1"/>
        <v>6</v>
      </c>
      <c r="J15" s="17" t="str">
        <f t="shared" si="2"/>
        <v>Контакт к предохранителю, К 01-10</v>
      </c>
      <c r="K15" s="13"/>
      <c r="L15" s="19" t="str">
        <f t="shared" si="3"/>
        <v>шт</v>
      </c>
      <c r="M15" s="23">
        <f t="shared" si="4"/>
        <v>77.08</v>
      </c>
      <c r="N15" s="12"/>
      <c r="O15" s="19">
        <f t="shared" si="5"/>
        <v>6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thickBot="1" x14ac:dyDescent="0.3">
      <c r="A16" s="6"/>
      <c r="B16" s="11">
        <v>7</v>
      </c>
      <c r="C16" s="28" t="s">
        <v>37</v>
      </c>
      <c r="D16" s="43" t="s">
        <v>19</v>
      </c>
      <c r="E16" s="31">
        <v>371.78</v>
      </c>
      <c r="F16" s="29">
        <v>80</v>
      </c>
      <c r="G16" s="37">
        <f t="shared" si="0"/>
        <v>29742.399999999998</v>
      </c>
      <c r="H16" s="1"/>
      <c r="I16" s="16">
        <f t="shared" si="1"/>
        <v>7</v>
      </c>
      <c r="J16" s="17" t="str">
        <f t="shared" si="2"/>
        <v>Патрон предохранителя  , ПТ 1.2-6-40-31,5 УЗ</v>
      </c>
      <c r="K16" s="13"/>
      <c r="L16" s="19" t="str">
        <f t="shared" si="3"/>
        <v>шт</v>
      </c>
      <c r="M16" s="23">
        <f t="shared" si="4"/>
        <v>371.78</v>
      </c>
      <c r="N16" s="12"/>
      <c r="O16" s="19">
        <f t="shared" si="5"/>
        <v>80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thickBot="1" x14ac:dyDescent="0.3">
      <c r="A17" s="6"/>
      <c r="B17" s="11">
        <v>8</v>
      </c>
      <c r="C17" s="28" t="s">
        <v>38</v>
      </c>
      <c r="D17" s="43" t="s">
        <v>19</v>
      </c>
      <c r="E17" s="31">
        <v>371.78</v>
      </c>
      <c r="F17" s="29">
        <v>26</v>
      </c>
      <c r="G17" s="37">
        <f t="shared" si="0"/>
        <v>9666.2799999999988</v>
      </c>
      <c r="H17" s="1"/>
      <c r="I17" s="16">
        <f t="shared" si="1"/>
        <v>8</v>
      </c>
      <c r="J17" s="17" t="str">
        <f t="shared" si="2"/>
        <v>Патрон предохранителя, ПТ 1,2-10-50-12,5У3</v>
      </c>
      <c r="K17" s="13"/>
      <c r="L17" s="19" t="str">
        <f t="shared" si="3"/>
        <v>шт</v>
      </c>
      <c r="M17" s="23">
        <f t="shared" si="4"/>
        <v>371.78</v>
      </c>
      <c r="N17" s="12"/>
      <c r="O17" s="19">
        <f t="shared" si="5"/>
        <v>26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.25" thickBot="1" x14ac:dyDescent="0.3">
      <c r="A18" s="6"/>
      <c r="B18" s="11">
        <v>9</v>
      </c>
      <c r="C18" s="28" t="s">
        <v>39</v>
      </c>
      <c r="D18" s="43" t="s">
        <v>19</v>
      </c>
      <c r="E18" s="31">
        <v>406.24</v>
      </c>
      <c r="F18" s="29">
        <v>157</v>
      </c>
      <c r="G18" s="37">
        <f t="shared" si="0"/>
        <v>63779.68</v>
      </c>
      <c r="H18" s="1"/>
      <c r="I18" s="16">
        <f t="shared" si="1"/>
        <v>9</v>
      </c>
      <c r="J18" s="17" t="str">
        <f t="shared" si="2"/>
        <v>Патрон предохранителя, ПТ1,1-10-20-20 У1</v>
      </c>
      <c r="K18" s="13"/>
      <c r="L18" s="19" t="str">
        <f t="shared" si="3"/>
        <v>шт</v>
      </c>
      <c r="M18" s="23">
        <f t="shared" si="4"/>
        <v>406.24</v>
      </c>
      <c r="N18" s="12"/>
      <c r="O18" s="19">
        <f t="shared" si="5"/>
        <v>157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thickBot="1" x14ac:dyDescent="0.3">
      <c r="A19" s="6"/>
      <c r="B19" s="11">
        <v>10</v>
      </c>
      <c r="C19" s="28" t="s">
        <v>40</v>
      </c>
      <c r="D19" s="43" t="s">
        <v>19</v>
      </c>
      <c r="E19" s="31">
        <v>371.78</v>
      </c>
      <c r="F19" s="29">
        <v>54</v>
      </c>
      <c r="G19" s="37">
        <f t="shared" si="0"/>
        <v>20076.12</v>
      </c>
      <c r="H19" s="1"/>
      <c r="I19" s="16">
        <f t="shared" si="1"/>
        <v>10</v>
      </c>
      <c r="J19" s="17" t="str">
        <f t="shared" si="2"/>
        <v>Патрон предохранителя, ПТ 1.2-6-80-20 УЗ</v>
      </c>
      <c r="K19" s="27"/>
      <c r="L19" s="19" t="str">
        <f t="shared" si="3"/>
        <v>шт</v>
      </c>
      <c r="M19" s="23">
        <f t="shared" si="4"/>
        <v>371.78</v>
      </c>
      <c r="N19" s="26"/>
      <c r="O19" s="19">
        <f t="shared" si="5"/>
        <v>54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.25" thickBot="1" x14ac:dyDescent="0.3">
      <c r="A20" s="6"/>
      <c r="B20" s="11">
        <v>11</v>
      </c>
      <c r="C20" s="28" t="s">
        <v>41</v>
      </c>
      <c r="D20" s="43" t="s">
        <v>19</v>
      </c>
      <c r="E20" s="31">
        <v>289.26</v>
      </c>
      <c r="F20" s="29">
        <v>38</v>
      </c>
      <c r="G20" s="37">
        <f t="shared" si="0"/>
        <v>10991.88</v>
      </c>
      <c r="H20" s="1"/>
      <c r="I20" s="16">
        <f t="shared" si="1"/>
        <v>11</v>
      </c>
      <c r="J20" s="17" t="str">
        <f t="shared" si="2"/>
        <v>Патрон предохранителя, ПТ 1.1-10-31,5-12,5 УЗ</v>
      </c>
      <c r="K20" s="27"/>
      <c r="L20" s="19" t="str">
        <f t="shared" si="3"/>
        <v>шт</v>
      </c>
      <c r="M20" s="23">
        <f t="shared" si="4"/>
        <v>289.26</v>
      </c>
      <c r="N20" s="26"/>
      <c r="O20" s="19">
        <f t="shared" si="5"/>
        <v>38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thickBot="1" x14ac:dyDescent="0.3">
      <c r="A21" s="6"/>
      <c r="B21" s="11">
        <v>12</v>
      </c>
      <c r="C21" s="28" t="s">
        <v>42</v>
      </c>
      <c r="D21" s="43" t="s">
        <v>19</v>
      </c>
      <c r="E21" s="31">
        <v>621.14</v>
      </c>
      <c r="F21" s="29">
        <v>63</v>
      </c>
      <c r="G21" s="37">
        <f t="shared" si="0"/>
        <v>39131.82</v>
      </c>
      <c r="H21" s="1"/>
      <c r="I21" s="16">
        <f t="shared" si="1"/>
        <v>12</v>
      </c>
      <c r="J21" s="17" t="str">
        <f t="shared" si="2"/>
        <v>Патрон предохранителя, ПТ 1,2-10-40-31,5 У3</v>
      </c>
      <c r="K21" s="27"/>
      <c r="L21" s="19" t="str">
        <f t="shared" si="3"/>
        <v>шт</v>
      </c>
      <c r="M21" s="23">
        <f t="shared" si="4"/>
        <v>621.14</v>
      </c>
      <c r="N21" s="26"/>
      <c r="O21" s="19">
        <f t="shared" si="5"/>
        <v>63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13</v>
      </c>
      <c r="C22" s="28" t="s">
        <v>43</v>
      </c>
      <c r="D22" s="43" t="s">
        <v>19</v>
      </c>
      <c r="E22" s="31">
        <v>289.26</v>
      </c>
      <c r="F22" s="29">
        <v>120</v>
      </c>
      <c r="G22" s="37">
        <f t="shared" si="0"/>
        <v>34711.199999999997</v>
      </c>
      <c r="H22" s="1"/>
      <c r="I22" s="16">
        <f t="shared" si="1"/>
        <v>13</v>
      </c>
      <c r="J22" s="17" t="str">
        <f t="shared" si="2"/>
        <v>Патрон предохранителя, ПТ 1,1-10-16-12,5 У3</v>
      </c>
      <c r="K22" s="27"/>
      <c r="L22" s="19" t="str">
        <f t="shared" si="3"/>
        <v>шт</v>
      </c>
      <c r="M22" s="23">
        <f t="shared" si="4"/>
        <v>289.26</v>
      </c>
      <c r="N22" s="26"/>
      <c r="O22" s="19">
        <f t="shared" si="5"/>
        <v>120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6.25" thickBot="1" x14ac:dyDescent="0.3">
      <c r="A23" s="6"/>
      <c r="B23" s="11">
        <v>14</v>
      </c>
      <c r="C23" s="28" t="s">
        <v>44</v>
      </c>
      <c r="D23" s="43" t="s">
        <v>19</v>
      </c>
      <c r="E23" s="31">
        <v>435.25</v>
      </c>
      <c r="F23" s="29">
        <v>33</v>
      </c>
      <c r="G23" s="37">
        <f t="shared" si="0"/>
        <v>14363.25</v>
      </c>
      <c r="H23" s="1"/>
      <c r="I23" s="16">
        <f t="shared" si="1"/>
        <v>14</v>
      </c>
      <c r="J23" s="17" t="str">
        <f t="shared" si="2"/>
        <v>Патрон предохранителя, ПТ 1,1-10-20-31,5 У3</v>
      </c>
      <c r="K23" s="27"/>
      <c r="L23" s="19" t="str">
        <f t="shared" si="3"/>
        <v>шт</v>
      </c>
      <c r="M23" s="23">
        <f t="shared" si="4"/>
        <v>435.25</v>
      </c>
      <c r="N23" s="26"/>
      <c r="O23" s="19">
        <f t="shared" si="5"/>
        <v>33</v>
      </c>
      <c r="P23" s="20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6.25" thickBot="1" x14ac:dyDescent="0.3">
      <c r="A24" s="6"/>
      <c r="B24" s="11">
        <v>15</v>
      </c>
      <c r="C24" s="28" t="s">
        <v>45</v>
      </c>
      <c r="D24" s="43" t="s">
        <v>19</v>
      </c>
      <c r="E24" s="31">
        <v>435.25</v>
      </c>
      <c r="F24" s="29">
        <v>54</v>
      </c>
      <c r="G24" s="37">
        <f t="shared" si="0"/>
        <v>23503.5</v>
      </c>
      <c r="H24" s="1"/>
      <c r="I24" s="16">
        <f t="shared" si="1"/>
        <v>15</v>
      </c>
      <c r="J24" s="17" t="str">
        <f t="shared" si="2"/>
        <v>Патрон предохранителя, ПТ 1,1-10-16-31,5 У3</v>
      </c>
      <c r="K24" s="27"/>
      <c r="L24" s="19" t="str">
        <f t="shared" si="3"/>
        <v>шт</v>
      </c>
      <c r="M24" s="23">
        <f t="shared" si="4"/>
        <v>435.25</v>
      </c>
      <c r="N24" s="26"/>
      <c r="O24" s="19">
        <f t="shared" si="5"/>
        <v>54</v>
      </c>
      <c r="P24" s="20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thickBot="1" x14ac:dyDescent="0.3">
      <c r="A25" s="6"/>
      <c r="B25" s="11">
        <v>16</v>
      </c>
      <c r="C25" s="28" t="s">
        <v>46</v>
      </c>
      <c r="D25" s="43" t="s">
        <v>19</v>
      </c>
      <c r="E25" s="31">
        <v>435.25</v>
      </c>
      <c r="F25" s="29">
        <v>168</v>
      </c>
      <c r="G25" s="37">
        <f t="shared" si="0"/>
        <v>73122</v>
      </c>
      <c r="H25" s="1"/>
      <c r="I25" s="16">
        <f t="shared" si="1"/>
        <v>16</v>
      </c>
      <c r="J25" s="17" t="str">
        <f t="shared" si="2"/>
        <v>Патрон предохранителя, ПТ 1,1-10-10-31,5 У3</v>
      </c>
      <c r="K25" s="27"/>
      <c r="L25" s="19" t="str">
        <f t="shared" si="3"/>
        <v>шт</v>
      </c>
      <c r="M25" s="23">
        <f t="shared" si="4"/>
        <v>435.25</v>
      </c>
      <c r="N25" s="26"/>
      <c r="O25" s="19">
        <f t="shared" si="5"/>
        <v>168</v>
      </c>
      <c r="P25" s="20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6"/>
      <c r="B26" s="11">
        <v>17</v>
      </c>
      <c r="C26" s="28" t="s">
        <v>47</v>
      </c>
      <c r="D26" s="43" t="s">
        <v>19</v>
      </c>
      <c r="E26" s="31">
        <v>371.78</v>
      </c>
      <c r="F26" s="29">
        <v>78</v>
      </c>
      <c r="G26" s="37">
        <f t="shared" si="0"/>
        <v>28998.839999999997</v>
      </c>
      <c r="H26" s="1"/>
      <c r="I26" s="16">
        <f t="shared" si="1"/>
        <v>17</v>
      </c>
      <c r="J26" s="17" t="str">
        <f t="shared" si="2"/>
        <v>Патрон предохранителя, ПТ 1.2-6-50-31,5У3</v>
      </c>
      <c r="K26" s="27"/>
      <c r="L26" s="19" t="str">
        <f t="shared" si="3"/>
        <v>шт</v>
      </c>
      <c r="M26" s="23">
        <f t="shared" si="4"/>
        <v>371.78</v>
      </c>
      <c r="N26" s="26"/>
      <c r="O26" s="19">
        <f t="shared" si="5"/>
        <v>78</v>
      </c>
      <c r="P26" s="20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18</v>
      </c>
      <c r="C27" s="28" t="s">
        <v>48</v>
      </c>
      <c r="D27" s="43" t="s">
        <v>19</v>
      </c>
      <c r="E27" s="31">
        <v>255.74</v>
      </c>
      <c r="F27" s="29">
        <v>123</v>
      </c>
      <c r="G27" s="37">
        <f t="shared" si="0"/>
        <v>31456.02</v>
      </c>
      <c r="H27" s="1"/>
      <c r="I27" s="16">
        <f t="shared" si="1"/>
        <v>18</v>
      </c>
      <c r="J27" s="17" t="str">
        <f t="shared" si="2"/>
        <v>Патрон предохранителя, ПТ 1.1-10-10-12,5 УЗ</v>
      </c>
      <c r="K27" s="27"/>
      <c r="L27" s="19" t="str">
        <f t="shared" si="3"/>
        <v>шт</v>
      </c>
      <c r="M27" s="23">
        <f t="shared" si="4"/>
        <v>255.74</v>
      </c>
      <c r="N27" s="26"/>
      <c r="O27" s="19">
        <f t="shared" si="5"/>
        <v>123</v>
      </c>
      <c r="P27" s="20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19</v>
      </c>
      <c r="C28" s="28" t="s">
        <v>49</v>
      </c>
      <c r="D28" s="43" t="s">
        <v>19</v>
      </c>
      <c r="E28" s="31">
        <v>1134.44</v>
      </c>
      <c r="F28" s="29">
        <v>3</v>
      </c>
      <c r="G28" s="37">
        <f t="shared" si="0"/>
        <v>3403.32</v>
      </c>
      <c r="H28" s="1"/>
      <c r="I28" s="16">
        <f t="shared" si="1"/>
        <v>19</v>
      </c>
      <c r="J28" s="17" t="str">
        <f t="shared" si="2"/>
        <v>Патрон предохранителя, ПН0.1-35 УЗ</v>
      </c>
      <c r="K28" s="27"/>
      <c r="L28" s="19" t="str">
        <f t="shared" si="3"/>
        <v>шт</v>
      </c>
      <c r="M28" s="23">
        <f t="shared" si="4"/>
        <v>1134.44</v>
      </c>
      <c r="N28" s="26"/>
      <c r="O28" s="19">
        <f t="shared" si="5"/>
        <v>3</v>
      </c>
      <c r="P28" s="20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.25" thickBot="1" x14ac:dyDescent="0.3">
      <c r="A29" s="6"/>
      <c r="B29" s="11">
        <v>20</v>
      </c>
      <c r="C29" s="28" t="s">
        <v>50</v>
      </c>
      <c r="D29" s="43" t="s">
        <v>19</v>
      </c>
      <c r="E29" s="31">
        <v>11229.56</v>
      </c>
      <c r="F29" s="29">
        <v>6</v>
      </c>
      <c r="G29" s="37">
        <f t="shared" si="0"/>
        <v>67377.36</v>
      </c>
      <c r="H29" s="1"/>
      <c r="I29" s="16">
        <f t="shared" si="1"/>
        <v>20</v>
      </c>
      <c r="J29" s="17" t="str">
        <f t="shared" si="2"/>
        <v>Предохранитель, ПСН-35 8А, 1044мм</v>
      </c>
      <c r="K29" s="27"/>
      <c r="L29" s="19" t="str">
        <f t="shared" si="3"/>
        <v>шт</v>
      </c>
      <c r="M29" s="23">
        <f t="shared" si="4"/>
        <v>11229.56</v>
      </c>
      <c r="N29" s="26"/>
      <c r="O29" s="19">
        <f t="shared" si="5"/>
        <v>6</v>
      </c>
      <c r="P29" s="20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9" thickBot="1" x14ac:dyDescent="0.3">
      <c r="A30" s="6"/>
      <c r="B30" s="11">
        <v>21</v>
      </c>
      <c r="C30" s="28" t="s">
        <v>51</v>
      </c>
      <c r="D30" s="43" t="s">
        <v>19</v>
      </c>
      <c r="E30" s="31">
        <v>254.81</v>
      </c>
      <c r="F30" s="29">
        <v>20</v>
      </c>
      <c r="G30" s="37">
        <f t="shared" si="0"/>
        <v>5096.2</v>
      </c>
      <c r="H30" s="1"/>
      <c r="I30" s="16">
        <f t="shared" si="1"/>
        <v>21</v>
      </c>
      <c r="J30" s="17" t="str">
        <f t="shared" si="2"/>
        <v>Предохранитель, ПН2 250 200А (вставка плавкая 1шт + контакт основания 2шт.)</v>
      </c>
      <c r="K30" s="27"/>
      <c r="L30" s="19" t="str">
        <f t="shared" si="3"/>
        <v>шт</v>
      </c>
      <c r="M30" s="23">
        <f t="shared" si="4"/>
        <v>254.81</v>
      </c>
      <c r="N30" s="26"/>
      <c r="O30" s="19">
        <f t="shared" si="5"/>
        <v>20</v>
      </c>
      <c r="P30" s="20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9" thickBot="1" x14ac:dyDescent="0.3">
      <c r="A31" s="6"/>
      <c r="B31" s="11">
        <v>22</v>
      </c>
      <c r="C31" s="28" t="s">
        <v>52</v>
      </c>
      <c r="D31" s="43" t="s">
        <v>19</v>
      </c>
      <c r="E31" s="31">
        <v>737.11</v>
      </c>
      <c r="F31" s="29">
        <v>23</v>
      </c>
      <c r="G31" s="37">
        <f t="shared" si="0"/>
        <v>16953.53</v>
      </c>
      <c r="H31" s="1"/>
      <c r="I31" s="16">
        <f t="shared" si="1"/>
        <v>22</v>
      </c>
      <c r="J31" s="17" t="str">
        <f t="shared" si="2"/>
        <v>Предохранитель , ПКТ 101-10-2-31,5У3 (патрон 1шт + контакт 2шт + изолятор 2шт)</v>
      </c>
      <c r="K31" s="27"/>
      <c r="L31" s="19" t="str">
        <f t="shared" si="3"/>
        <v>шт</v>
      </c>
      <c r="M31" s="23">
        <f t="shared" si="4"/>
        <v>737.11</v>
      </c>
      <c r="N31" s="26"/>
      <c r="O31" s="19">
        <f t="shared" si="5"/>
        <v>23</v>
      </c>
      <c r="P31" s="20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9" thickBot="1" x14ac:dyDescent="0.3">
      <c r="A32" s="6"/>
      <c r="B32" s="11">
        <v>23</v>
      </c>
      <c r="C32" s="28" t="s">
        <v>53</v>
      </c>
      <c r="D32" s="43" t="s">
        <v>19</v>
      </c>
      <c r="E32" s="31">
        <v>719.08</v>
      </c>
      <c r="F32" s="29">
        <v>6</v>
      </c>
      <c r="G32" s="37">
        <f t="shared" si="0"/>
        <v>4314.4800000000005</v>
      </c>
      <c r="H32" s="1"/>
      <c r="I32" s="16">
        <f t="shared" si="1"/>
        <v>23</v>
      </c>
      <c r="J32" s="17" t="str">
        <f t="shared" si="2"/>
        <v>Предохранитель , ПКТ 101-10-10-12,5У3 (патрон 1шт + контакт 2шт + изолятор 2шт)</v>
      </c>
      <c r="K32" s="27"/>
      <c r="L32" s="19" t="str">
        <f t="shared" si="3"/>
        <v>шт</v>
      </c>
      <c r="M32" s="23">
        <f t="shared" si="4"/>
        <v>719.08</v>
      </c>
      <c r="N32" s="26"/>
      <c r="O32" s="19">
        <f t="shared" si="5"/>
        <v>6</v>
      </c>
      <c r="P32" s="20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.75" customHeight="1" thickBot="1" x14ac:dyDescent="0.3">
      <c r="A33" s="6"/>
      <c r="B33" s="11">
        <v>24</v>
      </c>
      <c r="C33" s="28" t="s">
        <v>54</v>
      </c>
      <c r="D33" s="43" t="s">
        <v>19</v>
      </c>
      <c r="E33" s="31">
        <v>254.81</v>
      </c>
      <c r="F33" s="29">
        <v>36</v>
      </c>
      <c r="G33" s="37">
        <f t="shared" si="0"/>
        <v>9173.16</v>
      </c>
      <c r="H33" s="1"/>
      <c r="I33" s="16">
        <f t="shared" si="1"/>
        <v>24</v>
      </c>
      <c r="J33" s="17" t="str">
        <f t="shared" si="2"/>
        <v>Предохранитель , ПН2 250 160А (вставка плавкая 1шт + контакт основания 2шт.)</v>
      </c>
      <c r="K33" s="27"/>
      <c r="L33" s="19" t="str">
        <f t="shared" si="3"/>
        <v>шт</v>
      </c>
      <c r="M33" s="23">
        <f t="shared" si="4"/>
        <v>254.81</v>
      </c>
      <c r="N33" s="26"/>
      <c r="O33" s="19">
        <f t="shared" si="5"/>
        <v>36</v>
      </c>
      <c r="P33" s="20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9" thickBot="1" x14ac:dyDescent="0.3">
      <c r="A34" s="6"/>
      <c r="B34" s="11">
        <v>25</v>
      </c>
      <c r="C34" s="28" t="s">
        <v>55</v>
      </c>
      <c r="D34" s="43" t="s">
        <v>19</v>
      </c>
      <c r="E34" s="31">
        <v>931.26</v>
      </c>
      <c r="F34" s="29">
        <v>9</v>
      </c>
      <c r="G34" s="37">
        <f t="shared" si="0"/>
        <v>8381.34</v>
      </c>
      <c r="H34" s="1"/>
      <c r="I34" s="16">
        <f t="shared" si="1"/>
        <v>25</v>
      </c>
      <c r="J34" s="17" t="str">
        <f t="shared" si="2"/>
        <v>Предохранитель, ПКТ 102-10-40-31,5 У3 (патрон 1шт + контакт 2шт + изолятор 2шт)</v>
      </c>
      <c r="K34" s="27"/>
      <c r="L34" s="19" t="str">
        <f t="shared" si="3"/>
        <v>шт</v>
      </c>
      <c r="M34" s="23">
        <f t="shared" si="4"/>
        <v>931.26</v>
      </c>
      <c r="N34" s="26"/>
      <c r="O34" s="19">
        <f t="shared" si="5"/>
        <v>9</v>
      </c>
      <c r="P34" s="20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9" thickBot="1" x14ac:dyDescent="0.3">
      <c r="A35" s="6"/>
      <c r="B35" s="11">
        <v>26</v>
      </c>
      <c r="C35" s="28" t="s">
        <v>56</v>
      </c>
      <c r="D35" s="43" t="s">
        <v>19</v>
      </c>
      <c r="E35" s="31">
        <v>424.37</v>
      </c>
      <c r="F35" s="29">
        <v>157</v>
      </c>
      <c r="G35" s="37">
        <f t="shared" si="0"/>
        <v>66626.09</v>
      </c>
      <c r="H35" s="1"/>
      <c r="I35" s="16">
        <f t="shared" si="1"/>
        <v>26</v>
      </c>
      <c r="J35" s="17" t="str">
        <f t="shared" si="2"/>
        <v>Предохранитель , ПН2 400 400А (вставка плавкая 1шт + контакт основания 2шт.)</v>
      </c>
      <c r="K35" s="27"/>
      <c r="L35" s="19" t="str">
        <f t="shared" si="3"/>
        <v>шт</v>
      </c>
      <c r="M35" s="23">
        <f t="shared" si="4"/>
        <v>424.37</v>
      </c>
      <c r="N35" s="26"/>
      <c r="O35" s="19">
        <f t="shared" si="5"/>
        <v>157</v>
      </c>
      <c r="P35" s="20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9" thickBot="1" x14ac:dyDescent="0.3">
      <c r="A36" s="6"/>
      <c r="B36" s="11">
        <v>27</v>
      </c>
      <c r="C36" s="28" t="s">
        <v>57</v>
      </c>
      <c r="D36" s="43" t="s">
        <v>19</v>
      </c>
      <c r="E36" s="31">
        <v>254.81</v>
      </c>
      <c r="F36" s="29">
        <v>811</v>
      </c>
      <c r="G36" s="37">
        <f t="shared" si="0"/>
        <v>206650.91</v>
      </c>
      <c r="H36" s="1"/>
      <c r="I36" s="16">
        <f t="shared" si="1"/>
        <v>27</v>
      </c>
      <c r="J36" s="17" t="str">
        <f t="shared" si="2"/>
        <v>Предохранитель , ПН2 250 250А (вставка плавкая 1шт + контакт основания 2шт.)</v>
      </c>
      <c r="K36" s="27"/>
      <c r="L36" s="19" t="str">
        <f t="shared" si="3"/>
        <v>шт</v>
      </c>
      <c r="M36" s="23">
        <f t="shared" si="4"/>
        <v>254.81</v>
      </c>
      <c r="N36" s="26"/>
      <c r="O36" s="19">
        <f t="shared" si="5"/>
        <v>811</v>
      </c>
      <c r="P36" s="20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9" thickBot="1" x14ac:dyDescent="0.3">
      <c r="A37" s="6"/>
      <c r="B37" s="11">
        <v>28</v>
      </c>
      <c r="C37" s="28" t="s">
        <v>58</v>
      </c>
      <c r="D37" s="43" t="s">
        <v>19</v>
      </c>
      <c r="E37" s="31">
        <v>170.47</v>
      </c>
      <c r="F37" s="29">
        <v>369</v>
      </c>
      <c r="G37" s="37">
        <f t="shared" si="0"/>
        <v>62903.43</v>
      </c>
      <c r="H37" s="1"/>
      <c r="I37" s="16">
        <f t="shared" si="1"/>
        <v>28</v>
      </c>
      <c r="J37" s="17" t="str">
        <f t="shared" si="2"/>
        <v>Предохранитель , ПН2 100 100А (вставка плавкая 1шт + контакт основания 2шт.)</v>
      </c>
      <c r="K37" s="27"/>
      <c r="L37" s="19" t="str">
        <f t="shared" si="3"/>
        <v>шт</v>
      </c>
      <c r="M37" s="23">
        <f t="shared" si="4"/>
        <v>170.47</v>
      </c>
      <c r="N37" s="26"/>
      <c r="O37" s="19">
        <f t="shared" si="5"/>
        <v>369</v>
      </c>
      <c r="P37" s="20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9" thickBot="1" x14ac:dyDescent="0.3">
      <c r="A38" s="6"/>
      <c r="B38" s="11">
        <v>29</v>
      </c>
      <c r="C38" s="28" t="s">
        <v>59</v>
      </c>
      <c r="D38" s="43" t="s">
        <v>19</v>
      </c>
      <c r="E38" s="31">
        <v>1532.46</v>
      </c>
      <c r="F38" s="29">
        <v>89</v>
      </c>
      <c r="G38" s="37">
        <f t="shared" si="0"/>
        <v>136388.94</v>
      </c>
      <c r="H38" s="1"/>
      <c r="I38" s="16">
        <f t="shared" si="1"/>
        <v>29</v>
      </c>
      <c r="J38" s="17" t="str">
        <f t="shared" si="2"/>
        <v>Предохранитель , ПКТ 101-10-20-20У1 (патрон 1шт + контакт 2шт + изолятор 2шт)</v>
      </c>
      <c r="K38" s="27"/>
      <c r="L38" s="19" t="str">
        <f t="shared" si="3"/>
        <v>шт</v>
      </c>
      <c r="M38" s="23">
        <f t="shared" si="4"/>
        <v>1532.46</v>
      </c>
      <c r="N38" s="26"/>
      <c r="O38" s="19">
        <f t="shared" si="5"/>
        <v>89</v>
      </c>
      <c r="P38" s="20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9" thickBot="1" x14ac:dyDescent="0.3">
      <c r="A39" s="6"/>
      <c r="B39" s="11">
        <v>30</v>
      </c>
      <c r="C39" s="28" t="s">
        <v>60</v>
      </c>
      <c r="D39" s="43" t="s">
        <v>19</v>
      </c>
      <c r="E39" s="31">
        <v>719.08</v>
      </c>
      <c r="F39" s="29">
        <v>75</v>
      </c>
      <c r="G39" s="37">
        <f t="shared" si="0"/>
        <v>53931</v>
      </c>
      <c r="H39" s="1"/>
      <c r="I39" s="16">
        <f t="shared" si="1"/>
        <v>30</v>
      </c>
      <c r="J39" s="17" t="str">
        <f t="shared" si="2"/>
        <v>Предохранитель , ПКТ 101-10-31,5-12,5У3 (патрон 1шт + контакт 2шт + изолятор 2шт)</v>
      </c>
      <c r="K39" s="27"/>
      <c r="L39" s="19" t="str">
        <f t="shared" si="3"/>
        <v>шт</v>
      </c>
      <c r="M39" s="23">
        <f t="shared" si="4"/>
        <v>719.08</v>
      </c>
      <c r="N39" s="26"/>
      <c r="O39" s="19">
        <f t="shared" si="5"/>
        <v>75</v>
      </c>
      <c r="P39" s="20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9" thickBot="1" x14ac:dyDescent="0.3">
      <c r="A40" s="6"/>
      <c r="B40" s="11">
        <v>31</v>
      </c>
      <c r="C40" s="28" t="s">
        <v>61</v>
      </c>
      <c r="D40" s="43" t="s">
        <v>19</v>
      </c>
      <c r="E40" s="31">
        <v>719.08</v>
      </c>
      <c r="F40" s="29">
        <v>3</v>
      </c>
      <c r="G40" s="37">
        <f t="shared" si="0"/>
        <v>2157.2400000000002</v>
      </c>
      <c r="H40" s="1"/>
      <c r="I40" s="16">
        <f t="shared" si="1"/>
        <v>31</v>
      </c>
      <c r="J40" s="17" t="str">
        <f t="shared" si="2"/>
        <v>Предохранитель , ПКТ 101-6-8-20У3 (патрон 1шт + контакт 2шт + изолятор 2шт)</v>
      </c>
      <c r="K40" s="27"/>
      <c r="L40" s="19" t="str">
        <f t="shared" si="3"/>
        <v>шт</v>
      </c>
      <c r="M40" s="23">
        <f t="shared" si="4"/>
        <v>719.08</v>
      </c>
      <c r="N40" s="26"/>
      <c r="O40" s="19">
        <f t="shared" si="5"/>
        <v>3</v>
      </c>
      <c r="P40" s="20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9" thickBot="1" x14ac:dyDescent="0.3">
      <c r="A41" s="6"/>
      <c r="B41" s="11">
        <v>32</v>
      </c>
      <c r="C41" s="28" t="s">
        <v>62</v>
      </c>
      <c r="D41" s="43" t="s">
        <v>19</v>
      </c>
      <c r="E41" s="31">
        <v>719.08</v>
      </c>
      <c r="F41" s="29">
        <v>21</v>
      </c>
      <c r="G41" s="37">
        <f t="shared" si="0"/>
        <v>15100.68</v>
      </c>
      <c r="H41" s="1"/>
      <c r="I41" s="16">
        <f t="shared" si="1"/>
        <v>32</v>
      </c>
      <c r="J41" s="17" t="str">
        <f t="shared" si="2"/>
        <v>Предохранитель , ПКТ 101-10-20-31,5УЗ (патрон 1шт + контакт 2шт + изолятор 2шт)</v>
      </c>
      <c r="K41" s="27"/>
      <c r="L41" s="19" t="str">
        <f t="shared" si="3"/>
        <v>шт</v>
      </c>
      <c r="M41" s="23">
        <f t="shared" si="4"/>
        <v>719.08</v>
      </c>
      <c r="N41" s="26"/>
      <c r="O41" s="19">
        <f t="shared" si="5"/>
        <v>21</v>
      </c>
      <c r="P41" s="20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9" thickBot="1" x14ac:dyDescent="0.3">
      <c r="A42" s="6"/>
      <c r="B42" s="11">
        <v>33</v>
      </c>
      <c r="C42" s="28" t="s">
        <v>63</v>
      </c>
      <c r="D42" s="43" t="s">
        <v>19</v>
      </c>
      <c r="E42" s="31">
        <v>719.08</v>
      </c>
      <c r="F42" s="29">
        <v>132</v>
      </c>
      <c r="G42" s="37">
        <f t="shared" si="0"/>
        <v>94918.560000000012</v>
      </c>
      <c r="H42" s="1"/>
      <c r="I42" s="16">
        <f t="shared" si="1"/>
        <v>33</v>
      </c>
      <c r="J42" s="17" t="str">
        <f t="shared" si="2"/>
        <v>Предохранитель , ПКТ 101-10-16-31,5У3 (патрон 1шт + контакт 2шт + изолятор 2шт)</v>
      </c>
      <c r="K42" s="27"/>
      <c r="L42" s="19" t="str">
        <f t="shared" si="3"/>
        <v>шт</v>
      </c>
      <c r="M42" s="23">
        <f t="shared" si="4"/>
        <v>719.08</v>
      </c>
      <c r="N42" s="26"/>
      <c r="O42" s="19">
        <f t="shared" si="5"/>
        <v>132</v>
      </c>
      <c r="P42" s="20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"/>
      <c r="B43" s="92" t="s">
        <v>18</v>
      </c>
      <c r="C43" s="93"/>
      <c r="D43" s="93"/>
      <c r="E43" s="93"/>
      <c r="F43" s="94"/>
      <c r="G43" s="32">
        <f>SUM(G10:G42)</f>
        <v>1218157.78</v>
      </c>
      <c r="H43" s="47"/>
      <c r="I43" s="95" t="s">
        <v>18</v>
      </c>
      <c r="J43" s="96"/>
      <c r="K43" s="96"/>
      <c r="L43" s="96"/>
      <c r="M43" s="96"/>
      <c r="N43" s="96"/>
      <c r="O43" s="97"/>
      <c r="P43" s="33">
        <f>SUM(P10:P42)</f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thickBot="1" x14ac:dyDescent="0.3">
      <c r="A44" s="6"/>
      <c r="B44" s="77" t="s">
        <v>20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7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thickBot="1" x14ac:dyDescent="0.3">
      <c r="A45" s="6"/>
      <c r="B45" s="34">
        <v>1</v>
      </c>
      <c r="C45" s="28" t="s">
        <v>31</v>
      </c>
      <c r="D45" s="43" t="s">
        <v>19</v>
      </c>
      <c r="E45" s="30">
        <v>152.34</v>
      </c>
      <c r="F45" s="29">
        <v>27</v>
      </c>
      <c r="G45" s="37">
        <f>E45*F45</f>
        <v>4113.18</v>
      </c>
      <c r="H45" s="1"/>
      <c r="I45" s="38">
        <f>B45</f>
        <v>1</v>
      </c>
      <c r="J45" s="39" t="str">
        <f t="shared" si="2"/>
        <v>Вставка плавкая , ПН 2-400  400 А</v>
      </c>
      <c r="K45" s="40"/>
      <c r="L45" s="41" t="str">
        <f>D45</f>
        <v>шт</v>
      </c>
      <c r="M45" s="42">
        <f>E45</f>
        <v>152.34</v>
      </c>
      <c r="N45" s="36"/>
      <c r="O45" s="52">
        <f>F45</f>
        <v>27</v>
      </c>
      <c r="P45" s="51">
        <f>N45*O45</f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thickBot="1" x14ac:dyDescent="0.3">
      <c r="A46" s="6"/>
      <c r="B46" s="11">
        <v>2</v>
      </c>
      <c r="C46" s="28" t="s">
        <v>32</v>
      </c>
      <c r="D46" s="43" t="s">
        <v>19</v>
      </c>
      <c r="E46" s="31">
        <v>70.73</v>
      </c>
      <c r="F46" s="29">
        <v>89</v>
      </c>
      <c r="G46" s="37">
        <f t="shared" ref="G46:G105" si="7">E46*F46</f>
        <v>6294.97</v>
      </c>
      <c r="H46" s="1"/>
      <c r="I46" s="16">
        <f>B46</f>
        <v>2</v>
      </c>
      <c r="J46" s="39" t="str">
        <f t="shared" si="2"/>
        <v>Вставка плавкая, ПН 2-250 160А</v>
      </c>
      <c r="K46" s="27"/>
      <c r="L46" s="41" t="str">
        <f t="shared" ref="L46:L105" si="8">D46</f>
        <v>шт</v>
      </c>
      <c r="M46" s="42">
        <f t="shared" ref="M46:M105" si="9">E46</f>
        <v>70.73</v>
      </c>
      <c r="N46" s="26"/>
      <c r="O46" s="52">
        <f t="shared" ref="O46:O105" si="10">F46</f>
        <v>89</v>
      </c>
      <c r="P46" s="51">
        <f t="shared" ref="P46:P105" si="11">N46*O46</f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thickBot="1" x14ac:dyDescent="0.3">
      <c r="A47" s="6"/>
      <c r="B47" s="11">
        <v>3</v>
      </c>
      <c r="C47" s="28" t="s">
        <v>64</v>
      </c>
      <c r="D47" s="43" t="s">
        <v>19</v>
      </c>
      <c r="E47" s="31">
        <v>70.73</v>
      </c>
      <c r="F47" s="29">
        <v>50</v>
      </c>
      <c r="G47" s="37">
        <f t="shared" si="7"/>
        <v>3536.5</v>
      </c>
      <c r="H47" s="1"/>
      <c r="I47" s="16">
        <f t="shared" ref="I47:J105" si="12">B47</f>
        <v>3</v>
      </c>
      <c r="J47" s="39" t="str">
        <f t="shared" si="2"/>
        <v>Вставка плавкая, ПН 2-250 200 А</v>
      </c>
      <c r="K47" s="27"/>
      <c r="L47" s="41" t="str">
        <f t="shared" si="8"/>
        <v>шт</v>
      </c>
      <c r="M47" s="42">
        <f t="shared" si="9"/>
        <v>70.73</v>
      </c>
      <c r="N47" s="26"/>
      <c r="O47" s="52">
        <f t="shared" si="10"/>
        <v>50</v>
      </c>
      <c r="P47" s="51">
        <f t="shared" si="11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thickBot="1" x14ac:dyDescent="0.3">
      <c r="A48" s="6"/>
      <c r="B48" s="11">
        <v>4</v>
      </c>
      <c r="C48" s="28" t="s">
        <v>65</v>
      </c>
      <c r="D48" s="43" t="s">
        <v>19</v>
      </c>
      <c r="E48" s="31">
        <v>70.73</v>
      </c>
      <c r="F48" s="29">
        <v>50</v>
      </c>
      <c r="G48" s="37">
        <f t="shared" si="7"/>
        <v>3536.5</v>
      </c>
      <c r="H48" s="1"/>
      <c r="I48" s="16">
        <f t="shared" si="12"/>
        <v>4</v>
      </c>
      <c r="J48" s="39" t="str">
        <f t="shared" si="2"/>
        <v>Вставка плавкая, ПН 2-250 125 А</v>
      </c>
      <c r="K48" s="27"/>
      <c r="L48" s="41" t="str">
        <f t="shared" si="8"/>
        <v>шт</v>
      </c>
      <c r="M48" s="42">
        <f t="shared" si="9"/>
        <v>70.73</v>
      </c>
      <c r="N48" s="26"/>
      <c r="O48" s="52">
        <f t="shared" si="10"/>
        <v>50</v>
      </c>
      <c r="P48" s="51">
        <f t="shared" si="11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6.25" thickBot="1" x14ac:dyDescent="0.3">
      <c r="A49" s="6"/>
      <c r="B49" s="11">
        <v>5</v>
      </c>
      <c r="C49" s="28" t="s">
        <v>66</v>
      </c>
      <c r="D49" s="43" t="s">
        <v>19</v>
      </c>
      <c r="E49" s="31">
        <v>456.2</v>
      </c>
      <c r="F49" s="29">
        <v>6</v>
      </c>
      <c r="G49" s="37">
        <f t="shared" si="7"/>
        <v>2737.2</v>
      </c>
      <c r="H49" s="1"/>
      <c r="I49" s="16">
        <f t="shared" si="12"/>
        <v>5</v>
      </c>
      <c r="J49" s="39" t="str">
        <f t="shared" si="2"/>
        <v>Вставка плавкая, ППНН-35 250А габарит 01</v>
      </c>
      <c r="K49" s="27"/>
      <c r="L49" s="41" t="str">
        <f t="shared" si="8"/>
        <v>шт</v>
      </c>
      <c r="M49" s="42">
        <f t="shared" si="9"/>
        <v>456.2</v>
      </c>
      <c r="N49" s="26"/>
      <c r="O49" s="52">
        <f t="shared" si="10"/>
        <v>6</v>
      </c>
      <c r="P49" s="51">
        <f t="shared" si="11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thickBot="1" x14ac:dyDescent="0.3">
      <c r="A50" s="6"/>
      <c r="B50" s="11">
        <v>6</v>
      </c>
      <c r="C50" s="28" t="s">
        <v>67</v>
      </c>
      <c r="D50" s="43" t="s">
        <v>19</v>
      </c>
      <c r="E50" s="31">
        <v>70.73</v>
      </c>
      <c r="F50" s="29">
        <v>36</v>
      </c>
      <c r="G50" s="37">
        <f t="shared" si="7"/>
        <v>2546.2800000000002</v>
      </c>
      <c r="H50" s="1"/>
      <c r="I50" s="16">
        <f t="shared" si="12"/>
        <v>6</v>
      </c>
      <c r="J50" s="39" t="str">
        <f t="shared" si="2"/>
        <v>Вставка плавкая, ПН 2 -250 250 А</v>
      </c>
      <c r="K50" s="27"/>
      <c r="L50" s="41" t="str">
        <f t="shared" si="8"/>
        <v>шт</v>
      </c>
      <c r="M50" s="42">
        <f t="shared" si="9"/>
        <v>70.73</v>
      </c>
      <c r="N50" s="26"/>
      <c r="O50" s="52">
        <f t="shared" si="10"/>
        <v>36</v>
      </c>
      <c r="P50" s="51">
        <f t="shared" si="11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6.25" thickBot="1" x14ac:dyDescent="0.3">
      <c r="A51" s="6"/>
      <c r="B51" s="11">
        <v>7</v>
      </c>
      <c r="C51" s="28" t="s">
        <v>68</v>
      </c>
      <c r="D51" s="43" t="s">
        <v>19</v>
      </c>
      <c r="E51" s="31">
        <v>77.08</v>
      </c>
      <c r="F51" s="29">
        <v>86</v>
      </c>
      <c r="G51" s="37">
        <f t="shared" si="7"/>
        <v>6628.88</v>
      </c>
      <c r="H51" s="1"/>
      <c r="I51" s="16">
        <f t="shared" si="12"/>
        <v>7</v>
      </c>
      <c r="J51" s="39" t="str">
        <f t="shared" si="2"/>
        <v>Контакт к предохранителю, К 01-01</v>
      </c>
      <c r="K51" s="27"/>
      <c r="L51" s="41" t="str">
        <f t="shared" si="8"/>
        <v>шт</v>
      </c>
      <c r="M51" s="42">
        <f t="shared" si="9"/>
        <v>77.08</v>
      </c>
      <c r="N51" s="26"/>
      <c r="O51" s="52">
        <f t="shared" si="10"/>
        <v>86</v>
      </c>
      <c r="P51" s="51">
        <f t="shared" si="11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9" thickBot="1" x14ac:dyDescent="0.3">
      <c r="A52" s="6"/>
      <c r="B52" s="11">
        <v>8</v>
      </c>
      <c r="C52" s="28" t="s">
        <v>69</v>
      </c>
      <c r="D52" s="43" t="s">
        <v>19</v>
      </c>
      <c r="E52" s="31">
        <v>93.4</v>
      </c>
      <c r="F52" s="29">
        <v>36</v>
      </c>
      <c r="G52" s="37">
        <f t="shared" si="7"/>
        <v>3362.4</v>
      </c>
      <c r="H52" s="1"/>
      <c r="I52" s="16">
        <f t="shared" si="12"/>
        <v>8</v>
      </c>
      <c r="J52" s="39" t="str">
        <f t="shared" si="2"/>
        <v>Контакт с замком лля предохранителей ПК-10, КО2-10У3</v>
      </c>
      <c r="K52" s="27"/>
      <c r="L52" s="41" t="str">
        <f t="shared" si="8"/>
        <v>шт</v>
      </c>
      <c r="M52" s="42">
        <f t="shared" si="9"/>
        <v>93.4</v>
      </c>
      <c r="N52" s="26"/>
      <c r="O52" s="52">
        <f t="shared" si="10"/>
        <v>36</v>
      </c>
      <c r="P52" s="51">
        <f t="shared" si="11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6.25" thickBot="1" x14ac:dyDescent="0.3">
      <c r="A53" s="6"/>
      <c r="B53" s="11">
        <v>9</v>
      </c>
      <c r="C53" s="28" t="s">
        <v>70</v>
      </c>
      <c r="D53" s="43" t="s">
        <v>19</v>
      </c>
      <c r="E53" s="31">
        <v>329.56</v>
      </c>
      <c r="F53" s="29">
        <v>6</v>
      </c>
      <c r="G53" s="37">
        <f t="shared" si="7"/>
        <v>1977.3600000000001</v>
      </c>
      <c r="H53" s="1"/>
      <c r="I53" s="16">
        <f t="shared" si="12"/>
        <v>9</v>
      </c>
      <c r="J53" s="39" t="str">
        <f t="shared" si="2"/>
        <v>Патрон  предохранителя, ПТ 1,1-6-10-20 УЗ</v>
      </c>
      <c r="K53" s="27"/>
      <c r="L53" s="41" t="str">
        <f t="shared" si="8"/>
        <v>шт</v>
      </c>
      <c r="M53" s="42">
        <f t="shared" si="9"/>
        <v>329.56</v>
      </c>
      <c r="N53" s="26"/>
      <c r="O53" s="52">
        <f t="shared" si="10"/>
        <v>6</v>
      </c>
      <c r="P53" s="51">
        <f t="shared" si="11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6.25" thickBot="1" x14ac:dyDescent="0.3">
      <c r="A54" s="6"/>
      <c r="B54" s="11">
        <v>10</v>
      </c>
      <c r="C54" s="28" t="s">
        <v>38</v>
      </c>
      <c r="D54" s="43" t="s">
        <v>19</v>
      </c>
      <c r="E54" s="31">
        <v>371.78</v>
      </c>
      <c r="F54" s="29">
        <v>5</v>
      </c>
      <c r="G54" s="37">
        <f t="shared" si="7"/>
        <v>1858.8999999999999</v>
      </c>
      <c r="H54" s="1"/>
      <c r="I54" s="16">
        <f t="shared" si="12"/>
        <v>10</v>
      </c>
      <c r="J54" s="39" t="str">
        <f t="shared" si="2"/>
        <v>Патрон предохранителя, ПТ 1,2-10-50-12,5У3</v>
      </c>
      <c r="K54" s="27"/>
      <c r="L54" s="41" t="str">
        <f t="shared" si="8"/>
        <v>шт</v>
      </c>
      <c r="M54" s="42">
        <f t="shared" si="9"/>
        <v>371.78</v>
      </c>
      <c r="N54" s="26"/>
      <c r="O54" s="52">
        <f t="shared" si="10"/>
        <v>5</v>
      </c>
      <c r="P54" s="51">
        <f t="shared" si="11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thickBot="1" x14ac:dyDescent="0.3">
      <c r="A55" s="6"/>
      <c r="B55" s="11">
        <v>11</v>
      </c>
      <c r="C55" s="28" t="s">
        <v>71</v>
      </c>
      <c r="D55" s="43" t="s">
        <v>19</v>
      </c>
      <c r="E55" s="31">
        <v>329.56</v>
      </c>
      <c r="F55" s="29">
        <v>8</v>
      </c>
      <c r="G55" s="37">
        <f t="shared" si="7"/>
        <v>2636.48</v>
      </c>
      <c r="H55" s="1"/>
      <c r="I55" s="16">
        <f t="shared" si="12"/>
        <v>11</v>
      </c>
      <c r="J55" s="39" t="str">
        <f t="shared" si="12"/>
        <v>Патрон предохранителя, ПТ1.1-6-20-20 У3</v>
      </c>
      <c r="K55" s="27"/>
      <c r="L55" s="41" t="str">
        <f t="shared" si="8"/>
        <v>шт</v>
      </c>
      <c r="M55" s="42">
        <f t="shared" si="9"/>
        <v>329.56</v>
      </c>
      <c r="N55" s="26"/>
      <c r="O55" s="52">
        <f t="shared" si="10"/>
        <v>8</v>
      </c>
      <c r="P55" s="51">
        <f t="shared" si="11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6.25" thickBot="1" x14ac:dyDescent="0.3">
      <c r="A56" s="6"/>
      <c r="B56" s="11">
        <v>12</v>
      </c>
      <c r="C56" s="28" t="s">
        <v>72</v>
      </c>
      <c r="D56" s="43" t="s">
        <v>19</v>
      </c>
      <c r="E56" s="31">
        <v>406.24</v>
      </c>
      <c r="F56" s="29">
        <v>9</v>
      </c>
      <c r="G56" s="37">
        <f t="shared" si="7"/>
        <v>3656.16</v>
      </c>
      <c r="H56" s="1"/>
      <c r="I56" s="16">
        <f t="shared" si="12"/>
        <v>12</v>
      </c>
      <c r="J56" s="39" t="str">
        <f t="shared" si="12"/>
        <v>Патрон предохранителя, ПТ 1,1-6-20-40 У1</v>
      </c>
      <c r="K56" s="27"/>
      <c r="L56" s="41" t="str">
        <f t="shared" si="8"/>
        <v>шт</v>
      </c>
      <c r="M56" s="42">
        <f t="shared" si="9"/>
        <v>406.24</v>
      </c>
      <c r="N56" s="26"/>
      <c r="O56" s="52">
        <f t="shared" si="10"/>
        <v>9</v>
      </c>
      <c r="P56" s="51">
        <f t="shared" si="11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6.25" thickBot="1" x14ac:dyDescent="0.3">
      <c r="A57" s="6"/>
      <c r="B57" s="11">
        <v>13</v>
      </c>
      <c r="C57" s="28" t="s">
        <v>39</v>
      </c>
      <c r="D57" s="43" t="s">
        <v>19</v>
      </c>
      <c r="E57" s="31">
        <v>406.24</v>
      </c>
      <c r="F57" s="29">
        <v>18</v>
      </c>
      <c r="G57" s="37">
        <f t="shared" si="7"/>
        <v>7312.32</v>
      </c>
      <c r="H57" s="1"/>
      <c r="I57" s="16">
        <f t="shared" si="12"/>
        <v>13</v>
      </c>
      <c r="J57" s="39" t="str">
        <f t="shared" si="12"/>
        <v>Патрон предохранителя, ПТ1,1-10-20-20 У1</v>
      </c>
      <c r="K57" s="27"/>
      <c r="L57" s="41" t="str">
        <f t="shared" si="8"/>
        <v>шт</v>
      </c>
      <c r="M57" s="42">
        <f t="shared" si="9"/>
        <v>406.24</v>
      </c>
      <c r="N57" s="26"/>
      <c r="O57" s="52">
        <f t="shared" si="10"/>
        <v>18</v>
      </c>
      <c r="P57" s="51">
        <f t="shared" si="11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0.75" thickBot="1" x14ac:dyDescent="0.3">
      <c r="A58" s="6"/>
      <c r="B58" s="11">
        <v>14</v>
      </c>
      <c r="C58" s="28" t="s">
        <v>73</v>
      </c>
      <c r="D58" s="43" t="s">
        <v>19</v>
      </c>
      <c r="E58" s="31">
        <v>351.09</v>
      </c>
      <c r="F58" s="29">
        <v>6</v>
      </c>
      <c r="G58" s="37">
        <f t="shared" si="7"/>
        <v>2106.54</v>
      </c>
      <c r="H58" s="1"/>
      <c r="I58" s="16">
        <f t="shared" si="12"/>
        <v>14</v>
      </c>
      <c r="J58" s="39" t="str">
        <f t="shared" si="12"/>
        <v>Патрон к предохранителю ПТ 1.1-10-2-12,5У3, ПТ 1.1-10-2-12,5У3</v>
      </c>
      <c r="K58" s="27"/>
      <c r="L58" s="41" t="str">
        <f t="shared" si="8"/>
        <v>шт</v>
      </c>
      <c r="M58" s="42">
        <f t="shared" si="9"/>
        <v>351.09</v>
      </c>
      <c r="N58" s="26"/>
      <c r="O58" s="52">
        <f t="shared" si="10"/>
        <v>6</v>
      </c>
      <c r="P58" s="51">
        <f t="shared" si="11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6.25" thickBot="1" x14ac:dyDescent="0.3">
      <c r="A59" s="6"/>
      <c r="B59" s="11">
        <v>15</v>
      </c>
      <c r="C59" s="28" t="s">
        <v>74</v>
      </c>
      <c r="D59" s="43" t="s">
        <v>19</v>
      </c>
      <c r="E59" s="31">
        <v>314.58</v>
      </c>
      <c r="F59" s="29">
        <v>8</v>
      </c>
      <c r="G59" s="37">
        <f t="shared" si="7"/>
        <v>2516.64</v>
      </c>
      <c r="H59" s="1"/>
      <c r="I59" s="16">
        <f t="shared" si="12"/>
        <v>15</v>
      </c>
      <c r="J59" s="39" t="str">
        <f t="shared" si="12"/>
        <v>Патрон предохранителя, ПТ 1,1-10-8-20 У1</v>
      </c>
      <c r="K59" s="27"/>
      <c r="L59" s="41" t="str">
        <f t="shared" si="8"/>
        <v>шт</v>
      </c>
      <c r="M59" s="42">
        <f t="shared" si="9"/>
        <v>314.58</v>
      </c>
      <c r="N59" s="26"/>
      <c r="O59" s="52">
        <f t="shared" si="10"/>
        <v>8</v>
      </c>
      <c r="P59" s="51">
        <f t="shared" si="11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6.25" thickBot="1" x14ac:dyDescent="0.3">
      <c r="A60" s="6"/>
      <c r="B60" s="11">
        <v>16</v>
      </c>
      <c r="C60" s="28" t="s">
        <v>75</v>
      </c>
      <c r="D60" s="43" t="s">
        <v>19</v>
      </c>
      <c r="E60" s="31">
        <v>289.26</v>
      </c>
      <c r="F60" s="29">
        <v>5</v>
      </c>
      <c r="G60" s="37">
        <f t="shared" si="7"/>
        <v>1446.3</v>
      </c>
      <c r="H60" s="1"/>
      <c r="I60" s="16">
        <f t="shared" si="12"/>
        <v>16</v>
      </c>
      <c r="J60" s="39" t="str">
        <f t="shared" si="12"/>
        <v>Патрон предохранителя , ПТ 1,1-10-20-12,5 У3</v>
      </c>
      <c r="K60" s="27"/>
      <c r="L60" s="41" t="str">
        <f t="shared" si="8"/>
        <v>шт</v>
      </c>
      <c r="M60" s="42">
        <f t="shared" si="9"/>
        <v>289.26</v>
      </c>
      <c r="N60" s="26"/>
      <c r="O60" s="52">
        <f t="shared" si="10"/>
        <v>5</v>
      </c>
      <c r="P60" s="51">
        <f t="shared" si="11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6.25" thickBot="1" x14ac:dyDescent="0.3">
      <c r="A61" s="6"/>
      <c r="B61" s="11">
        <v>17</v>
      </c>
      <c r="C61" s="28" t="s">
        <v>43</v>
      </c>
      <c r="D61" s="43" t="s">
        <v>19</v>
      </c>
      <c r="E61" s="31">
        <v>289.26</v>
      </c>
      <c r="F61" s="29">
        <v>18</v>
      </c>
      <c r="G61" s="37">
        <f t="shared" si="7"/>
        <v>5206.68</v>
      </c>
      <c r="H61" s="1"/>
      <c r="I61" s="16">
        <f t="shared" si="12"/>
        <v>17</v>
      </c>
      <c r="J61" s="39" t="str">
        <f t="shared" si="12"/>
        <v>Патрон предохранителя, ПТ 1,1-10-16-12,5 У3</v>
      </c>
      <c r="K61" s="27"/>
      <c r="L61" s="41" t="str">
        <f t="shared" si="8"/>
        <v>шт</v>
      </c>
      <c r="M61" s="42">
        <f t="shared" si="9"/>
        <v>289.26</v>
      </c>
      <c r="N61" s="26"/>
      <c r="O61" s="52">
        <f t="shared" si="10"/>
        <v>18</v>
      </c>
      <c r="P61" s="51">
        <f t="shared" si="11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6.25" thickBot="1" x14ac:dyDescent="0.3">
      <c r="A62" s="6"/>
      <c r="B62" s="11">
        <v>18</v>
      </c>
      <c r="C62" s="28" t="s">
        <v>44</v>
      </c>
      <c r="D62" s="43" t="s">
        <v>19</v>
      </c>
      <c r="E62" s="31">
        <v>435.25</v>
      </c>
      <c r="F62" s="29">
        <v>24</v>
      </c>
      <c r="G62" s="37">
        <f t="shared" si="7"/>
        <v>10446</v>
      </c>
      <c r="H62" s="1"/>
      <c r="I62" s="16">
        <f t="shared" si="12"/>
        <v>18</v>
      </c>
      <c r="J62" s="39" t="str">
        <f t="shared" si="12"/>
        <v>Патрон предохранителя, ПТ 1,1-10-20-31,5 У3</v>
      </c>
      <c r="K62" s="27"/>
      <c r="L62" s="41" t="str">
        <f t="shared" si="8"/>
        <v>шт</v>
      </c>
      <c r="M62" s="42">
        <f t="shared" si="9"/>
        <v>435.25</v>
      </c>
      <c r="N62" s="26"/>
      <c r="O62" s="52">
        <f t="shared" si="10"/>
        <v>24</v>
      </c>
      <c r="P62" s="51">
        <f t="shared" si="11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6.25" thickBot="1" x14ac:dyDescent="0.3">
      <c r="A63" s="6"/>
      <c r="B63" s="11">
        <v>19</v>
      </c>
      <c r="C63" s="28" t="s">
        <v>45</v>
      </c>
      <c r="D63" s="43" t="s">
        <v>19</v>
      </c>
      <c r="E63" s="31">
        <v>435.25</v>
      </c>
      <c r="F63" s="29">
        <v>3</v>
      </c>
      <c r="G63" s="37">
        <f t="shared" si="7"/>
        <v>1305.75</v>
      </c>
      <c r="H63" s="1"/>
      <c r="I63" s="16">
        <f t="shared" si="12"/>
        <v>19</v>
      </c>
      <c r="J63" s="39" t="str">
        <f t="shared" si="12"/>
        <v>Патрон предохранителя, ПТ 1,1-10-16-31,5 У3</v>
      </c>
      <c r="K63" s="27"/>
      <c r="L63" s="41" t="str">
        <f t="shared" si="8"/>
        <v>шт</v>
      </c>
      <c r="M63" s="42">
        <f t="shared" si="9"/>
        <v>435.25</v>
      </c>
      <c r="N63" s="26"/>
      <c r="O63" s="52">
        <f t="shared" si="10"/>
        <v>3</v>
      </c>
      <c r="P63" s="51">
        <f t="shared" si="11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6.25" thickBot="1" x14ac:dyDescent="0.3">
      <c r="A64" s="6"/>
      <c r="B64" s="11">
        <v>20</v>
      </c>
      <c r="C64" s="28" t="s">
        <v>76</v>
      </c>
      <c r="D64" s="43" t="s">
        <v>19</v>
      </c>
      <c r="E64" s="31">
        <v>346.01</v>
      </c>
      <c r="F64" s="29">
        <v>36</v>
      </c>
      <c r="G64" s="37">
        <f t="shared" si="7"/>
        <v>12456.36</v>
      </c>
      <c r="H64" s="1"/>
      <c r="I64" s="16">
        <f t="shared" si="12"/>
        <v>20</v>
      </c>
      <c r="J64" s="39" t="str">
        <f t="shared" si="12"/>
        <v>Патрон предохранителя, ПТ 1.1-10-31,5-12,5 У1</v>
      </c>
      <c r="K64" s="27"/>
      <c r="L64" s="41" t="str">
        <f t="shared" si="8"/>
        <v>шт</v>
      </c>
      <c r="M64" s="42">
        <f t="shared" si="9"/>
        <v>346.01</v>
      </c>
      <c r="N64" s="26"/>
      <c r="O64" s="52">
        <f t="shared" si="10"/>
        <v>36</v>
      </c>
      <c r="P64" s="51">
        <f t="shared" si="11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6.25" thickBot="1" x14ac:dyDescent="0.3">
      <c r="A65" s="6"/>
      <c r="B65" s="11">
        <v>21</v>
      </c>
      <c r="C65" s="28" t="s">
        <v>77</v>
      </c>
      <c r="D65" s="43" t="s">
        <v>19</v>
      </c>
      <c r="E65" s="31">
        <v>289.26</v>
      </c>
      <c r="F65" s="29">
        <v>6</v>
      </c>
      <c r="G65" s="37">
        <f t="shared" si="7"/>
        <v>1735.56</v>
      </c>
      <c r="H65" s="1"/>
      <c r="I65" s="16">
        <f t="shared" si="12"/>
        <v>21</v>
      </c>
      <c r="J65" s="39" t="str">
        <f t="shared" si="12"/>
        <v>Патрон предохранителя, ПТ 1.1-6-31,5-20 УЗ</v>
      </c>
      <c r="K65" s="27"/>
      <c r="L65" s="41" t="str">
        <f t="shared" si="8"/>
        <v>шт</v>
      </c>
      <c r="M65" s="42">
        <f t="shared" si="9"/>
        <v>289.26</v>
      </c>
      <c r="N65" s="26"/>
      <c r="O65" s="52">
        <f t="shared" si="10"/>
        <v>6</v>
      </c>
      <c r="P65" s="51">
        <f t="shared" si="11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6.25" thickBot="1" x14ac:dyDescent="0.3">
      <c r="A66" s="6"/>
      <c r="B66" s="11">
        <v>22</v>
      </c>
      <c r="C66" s="28" t="s">
        <v>78</v>
      </c>
      <c r="D66" s="43" t="s">
        <v>19</v>
      </c>
      <c r="E66" s="31">
        <v>314.58</v>
      </c>
      <c r="F66" s="29">
        <v>2</v>
      </c>
      <c r="G66" s="37">
        <f t="shared" si="7"/>
        <v>629.16</v>
      </c>
      <c r="H66" s="1"/>
      <c r="I66" s="16">
        <f t="shared" si="12"/>
        <v>22</v>
      </c>
      <c r="J66" s="39" t="str">
        <f t="shared" si="12"/>
        <v>Патрон предохранителя, ПТ 1.1-6-8-20 УЗ</v>
      </c>
      <c r="K66" s="27"/>
      <c r="L66" s="41" t="str">
        <f t="shared" si="8"/>
        <v>шт</v>
      </c>
      <c r="M66" s="42">
        <f t="shared" si="9"/>
        <v>314.58</v>
      </c>
      <c r="N66" s="26"/>
      <c r="O66" s="52">
        <f t="shared" si="10"/>
        <v>2</v>
      </c>
      <c r="P66" s="51">
        <f t="shared" si="11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6.25" thickBot="1" x14ac:dyDescent="0.3">
      <c r="A67" s="6"/>
      <c r="B67" s="11">
        <v>23</v>
      </c>
      <c r="C67" s="28" t="s">
        <v>48</v>
      </c>
      <c r="D67" s="43" t="s">
        <v>19</v>
      </c>
      <c r="E67" s="31">
        <v>255.74</v>
      </c>
      <c r="F67" s="29">
        <v>26</v>
      </c>
      <c r="G67" s="37">
        <f t="shared" si="7"/>
        <v>6649.24</v>
      </c>
      <c r="H67" s="1"/>
      <c r="I67" s="16">
        <f t="shared" si="12"/>
        <v>23</v>
      </c>
      <c r="J67" s="39" t="str">
        <f t="shared" si="12"/>
        <v>Патрон предохранителя, ПТ 1.1-10-10-12,5 УЗ</v>
      </c>
      <c r="K67" s="27"/>
      <c r="L67" s="41" t="str">
        <f t="shared" si="8"/>
        <v>шт</v>
      </c>
      <c r="M67" s="42">
        <f t="shared" si="9"/>
        <v>255.74</v>
      </c>
      <c r="N67" s="26"/>
      <c r="O67" s="52">
        <f t="shared" si="10"/>
        <v>26</v>
      </c>
      <c r="P67" s="51">
        <f t="shared" si="11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6.25" thickBot="1" x14ac:dyDescent="0.3">
      <c r="A68" s="6"/>
      <c r="B68" s="11">
        <v>24</v>
      </c>
      <c r="C68" s="28" t="s">
        <v>49</v>
      </c>
      <c r="D68" s="43" t="s">
        <v>19</v>
      </c>
      <c r="E68" s="31">
        <v>1124.47</v>
      </c>
      <c r="F68" s="29">
        <v>1</v>
      </c>
      <c r="G68" s="37">
        <f t="shared" si="7"/>
        <v>1124.47</v>
      </c>
      <c r="H68" s="1"/>
      <c r="I68" s="16">
        <f t="shared" si="12"/>
        <v>24</v>
      </c>
      <c r="J68" s="39" t="str">
        <f t="shared" si="12"/>
        <v>Патрон предохранителя, ПН0.1-35 УЗ</v>
      </c>
      <c r="K68" s="27"/>
      <c r="L68" s="41" t="str">
        <f t="shared" si="8"/>
        <v>шт</v>
      </c>
      <c r="M68" s="42">
        <f t="shared" si="9"/>
        <v>1124.47</v>
      </c>
      <c r="N68" s="26"/>
      <c r="O68" s="52">
        <f t="shared" si="10"/>
        <v>1</v>
      </c>
      <c r="P68" s="51">
        <f t="shared" si="11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thickBot="1" x14ac:dyDescent="0.3">
      <c r="A69" s="6"/>
      <c r="B69" s="11">
        <v>25</v>
      </c>
      <c r="C69" s="28" t="s">
        <v>79</v>
      </c>
      <c r="D69" s="43" t="s">
        <v>19</v>
      </c>
      <c r="E69" s="31">
        <v>113.35</v>
      </c>
      <c r="F69" s="29">
        <v>198</v>
      </c>
      <c r="G69" s="37">
        <f t="shared" si="7"/>
        <v>22443.3</v>
      </c>
      <c r="H69" s="1"/>
      <c r="I69" s="16">
        <f t="shared" si="12"/>
        <v>25</v>
      </c>
      <c r="J69" s="39" t="str">
        <f t="shared" si="12"/>
        <v>Перемычка плавкая для ПН-2  160А, ПН-2 160А</v>
      </c>
      <c r="K69" s="27"/>
      <c r="L69" s="41" t="str">
        <f t="shared" si="8"/>
        <v>шт</v>
      </c>
      <c r="M69" s="42">
        <f t="shared" si="9"/>
        <v>113.35</v>
      </c>
      <c r="N69" s="26"/>
      <c r="O69" s="52">
        <f t="shared" si="10"/>
        <v>198</v>
      </c>
      <c r="P69" s="51">
        <f t="shared" si="11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6.25" thickBot="1" x14ac:dyDescent="0.3">
      <c r="A70" s="6"/>
      <c r="B70" s="11">
        <v>26</v>
      </c>
      <c r="C70" s="28" t="s">
        <v>80</v>
      </c>
      <c r="D70" s="43" t="s">
        <v>19</v>
      </c>
      <c r="E70" s="31">
        <v>49.35</v>
      </c>
      <c r="F70" s="29">
        <v>65</v>
      </c>
      <c r="G70" s="37">
        <f t="shared" si="7"/>
        <v>3207.75</v>
      </c>
      <c r="H70" s="1"/>
      <c r="I70" s="16">
        <f t="shared" si="12"/>
        <v>26</v>
      </c>
      <c r="J70" s="39" t="str">
        <f t="shared" si="12"/>
        <v>Перемычка плавкая для ПН-2  400А, ПН-2 400А</v>
      </c>
      <c r="K70" s="27"/>
      <c r="L70" s="41" t="str">
        <f t="shared" si="8"/>
        <v>шт</v>
      </c>
      <c r="M70" s="42">
        <f t="shared" si="9"/>
        <v>49.35</v>
      </c>
      <c r="N70" s="26"/>
      <c r="O70" s="52">
        <f t="shared" si="10"/>
        <v>65</v>
      </c>
      <c r="P70" s="51">
        <f t="shared" si="11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6.25" thickBot="1" x14ac:dyDescent="0.3">
      <c r="A71" s="6"/>
      <c r="B71" s="11">
        <v>27</v>
      </c>
      <c r="C71" s="28" t="s">
        <v>81</v>
      </c>
      <c r="D71" s="43" t="s">
        <v>19</v>
      </c>
      <c r="E71" s="31">
        <v>215.81</v>
      </c>
      <c r="F71" s="29">
        <v>3</v>
      </c>
      <c r="G71" s="37">
        <f t="shared" si="7"/>
        <v>647.43000000000006</v>
      </c>
      <c r="H71" s="1"/>
      <c r="I71" s="16">
        <f t="shared" si="12"/>
        <v>27</v>
      </c>
      <c r="J71" s="39" t="str">
        <f t="shared" si="12"/>
        <v>Перемычка плавкая для ПН-2  630А, ПН-2 630А</v>
      </c>
      <c r="K71" s="27"/>
      <c r="L71" s="41" t="str">
        <f t="shared" si="8"/>
        <v>шт</v>
      </c>
      <c r="M71" s="42">
        <f t="shared" si="9"/>
        <v>215.81</v>
      </c>
      <c r="N71" s="26"/>
      <c r="O71" s="52">
        <f t="shared" si="10"/>
        <v>3</v>
      </c>
      <c r="P71" s="51">
        <f t="shared" si="11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6.25" thickBot="1" x14ac:dyDescent="0.3">
      <c r="A72" s="6"/>
      <c r="B72" s="11">
        <v>28</v>
      </c>
      <c r="C72" s="28" t="s">
        <v>82</v>
      </c>
      <c r="D72" s="43" t="s">
        <v>19</v>
      </c>
      <c r="E72" s="31">
        <v>32.369999999999997</v>
      </c>
      <c r="F72" s="29">
        <v>50</v>
      </c>
      <c r="G72" s="37">
        <f t="shared" si="7"/>
        <v>1618.4999999999998</v>
      </c>
      <c r="H72" s="1"/>
      <c r="I72" s="16">
        <f t="shared" si="12"/>
        <v>28</v>
      </c>
      <c r="J72" s="39" t="str">
        <f t="shared" si="12"/>
        <v>Перемычка плавкая для ПН-2 100А, ПН-2 100А</v>
      </c>
      <c r="K72" s="27"/>
      <c r="L72" s="41" t="str">
        <f t="shared" si="8"/>
        <v>шт</v>
      </c>
      <c r="M72" s="42">
        <f t="shared" si="9"/>
        <v>32.369999999999997</v>
      </c>
      <c r="N72" s="26"/>
      <c r="O72" s="52">
        <f t="shared" si="10"/>
        <v>50</v>
      </c>
      <c r="P72" s="51">
        <f t="shared" si="11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6.25" thickBot="1" x14ac:dyDescent="0.3">
      <c r="A73" s="6"/>
      <c r="B73" s="11">
        <v>29</v>
      </c>
      <c r="C73" s="28" t="s">
        <v>83</v>
      </c>
      <c r="D73" s="43" t="s">
        <v>19</v>
      </c>
      <c r="E73" s="31">
        <v>94.16</v>
      </c>
      <c r="F73" s="29">
        <v>382</v>
      </c>
      <c r="G73" s="37">
        <f t="shared" si="7"/>
        <v>35969.119999999995</v>
      </c>
      <c r="H73" s="1"/>
      <c r="I73" s="16">
        <f t="shared" si="12"/>
        <v>29</v>
      </c>
      <c r="J73" s="39" t="str">
        <f t="shared" si="12"/>
        <v>Перемычка плавкая для ПН-2 250А, ПН-2 250А</v>
      </c>
      <c r="K73" s="27"/>
      <c r="L73" s="41" t="str">
        <f t="shared" si="8"/>
        <v>шт</v>
      </c>
      <c r="M73" s="42">
        <f t="shared" si="9"/>
        <v>94.16</v>
      </c>
      <c r="N73" s="26"/>
      <c r="O73" s="52">
        <f t="shared" si="10"/>
        <v>382</v>
      </c>
      <c r="P73" s="51">
        <f t="shared" si="11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6.25" thickBot="1" x14ac:dyDescent="0.3">
      <c r="A74" s="6"/>
      <c r="B74" s="11">
        <v>30</v>
      </c>
      <c r="C74" s="28" t="s">
        <v>84</v>
      </c>
      <c r="D74" s="43" t="s">
        <v>19</v>
      </c>
      <c r="E74" s="31">
        <v>9.07</v>
      </c>
      <c r="F74" s="29">
        <v>51</v>
      </c>
      <c r="G74" s="37">
        <f t="shared" si="7"/>
        <v>462.57</v>
      </c>
      <c r="H74" s="1"/>
      <c r="I74" s="16">
        <f t="shared" si="12"/>
        <v>30</v>
      </c>
      <c r="J74" s="39" t="str">
        <f t="shared" si="12"/>
        <v>Плавкий элемент к ПН2-100 100 А (ПН5.599.003-01)</v>
      </c>
      <c r="K74" s="27"/>
      <c r="L74" s="41" t="str">
        <f t="shared" si="8"/>
        <v>шт</v>
      </c>
      <c r="M74" s="42">
        <f t="shared" si="9"/>
        <v>9.07</v>
      </c>
      <c r="N74" s="26"/>
      <c r="O74" s="52">
        <f t="shared" si="10"/>
        <v>51</v>
      </c>
      <c r="P74" s="51">
        <f t="shared" si="11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6.25" thickBot="1" x14ac:dyDescent="0.3">
      <c r="A75" s="6"/>
      <c r="B75" s="11">
        <v>31</v>
      </c>
      <c r="C75" s="28" t="s">
        <v>85</v>
      </c>
      <c r="D75" s="43" t="s">
        <v>19</v>
      </c>
      <c r="E75" s="31">
        <v>53.5</v>
      </c>
      <c r="F75" s="29">
        <v>49</v>
      </c>
      <c r="G75" s="37">
        <f t="shared" si="7"/>
        <v>2621.5</v>
      </c>
      <c r="H75" s="1"/>
      <c r="I75" s="16">
        <f t="shared" si="12"/>
        <v>31</v>
      </c>
      <c r="J75" s="39" t="str">
        <f t="shared" si="12"/>
        <v xml:space="preserve">Плавкий элемент к ПН2-250 125 А (ПН5.599.003-02), </v>
      </c>
      <c r="K75" s="27"/>
      <c r="L75" s="41" t="str">
        <f t="shared" si="8"/>
        <v>шт</v>
      </c>
      <c r="M75" s="42">
        <f t="shared" si="9"/>
        <v>53.5</v>
      </c>
      <c r="N75" s="26"/>
      <c r="O75" s="52">
        <f t="shared" si="10"/>
        <v>49</v>
      </c>
      <c r="P75" s="51">
        <f t="shared" si="11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6.25" thickBot="1" x14ac:dyDescent="0.3">
      <c r="A76" s="6"/>
      <c r="B76" s="11">
        <v>32</v>
      </c>
      <c r="C76" s="28" t="s">
        <v>86</v>
      </c>
      <c r="D76" s="43" t="s">
        <v>19</v>
      </c>
      <c r="E76" s="31">
        <v>53.5</v>
      </c>
      <c r="F76" s="29">
        <v>51</v>
      </c>
      <c r="G76" s="37">
        <f t="shared" si="7"/>
        <v>2728.5</v>
      </c>
      <c r="H76" s="1"/>
      <c r="I76" s="16">
        <f t="shared" si="12"/>
        <v>32</v>
      </c>
      <c r="J76" s="39" t="str">
        <f t="shared" si="12"/>
        <v>Плавкий элемент к ПН2-250 160 А (ПН5.599.003-03)</v>
      </c>
      <c r="K76" s="27"/>
      <c r="L76" s="41" t="str">
        <f t="shared" si="8"/>
        <v>шт</v>
      </c>
      <c r="M76" s="42">
        <f t="shared" si="9"/>
        <v>53.5</v>
      </c>
      <c r="N76" s="26"/>
      <c r="O76" s="52">
        <f t="shared" si="10"/>
        <v>51</v>
      </c>
      <c r="P76" s="51">
        <f t="shared" si="11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6.25" thickBot="1" x14ac:dyDescent="0.3">
      <c r="A77" s="6"/>
      <c r="B77" s="11">
        <v>33</v>
      </c>
      <c r="C77" s="28" t="s">
        <v>87</v>
      </c>
      <c r="D77" s="43" t="s">
        <v>19</v>
      </c>
      <c r="E77" s="31">
        <v>61.66</v>
      </c>
      <c r="F77" s="29">
        <v>51</v>
      </c>
      <c r="G77" s="37">
        <f t="shared" si="7"/>
        <v>3144.66</v>
      </c>
      <c r="H77" s="1"/>
      <c r="I77" s="16">
        <f t="shared" si="12"/>
        <v>33</v>
      </c>
      <c r="J77" s="39" t="str">
        <f t="shared" si="12"/>
        <v>Плавкий элемент к ПН2-250  250 А (ПН5.599.002-01)</v>
      </c>
      <c r="K77" s="27"/>
      <c r="L77" s="41" t="str">
        <f t="shared" si="8"/>
        <v>шт</v>
      </c>
      <c r="M77" s="42">
        <f t="shared" si="9"/>
        <v>61.66</v>
      </c>
      <c r="N77" s="26"/>
      <c r="O77" s="52">
        <f t="shared" si="10"/>
        <v>51</v>
      </c>
      <c r="P77" s="51">
        <f t="shared" si="11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6.25" thickBot="1" x14ac:dyDescent="0.3">
      <c r="A78" s="6"/>
      <c r="B78" s="11">
        <v>34</v>
      </c>
      <c r="C78" s="28" t="s">
        <v>88</v>
      </c>
      <c r="D78" s="43" t="s">
        <v>19</v>
      </c>
      <c r="E78" s="31">
        <v>74.36</v>
      </c>
      <c r="F78" s="29">
        <v>14</v>
      </c>
      <c r="G78" s="37">
        <f t="shared" si="7"/>
        <v>1041.04</v>
      </c>
      <c r="H78" s="1"/>
      <c r="I78" s="16">
        <f t="shared" si="12"/>
        <v>34</v>
      </c>
      <c r="J78" s="39" t="str">
        <f t="shared" si="12"/>
        <v>Плавкий элемент к ПН2-400 400 А (ПН5.599.003-03)</v>
      </c>
      <c r="K78" s="27"/>
      <c r="L78" s="41" t="str">
        <f t="shared" si="8"/>
        <v>шт</v>
      </c>
      <c r="M78" s="42">
        <f t="shared" si="9"/>
        <v>74.36</v>
      </c>
      <c r="N78" s="26"/>
      <c r="O78" s="52">
        <f t="shared" si="10"/>
        <v>14</v>
      </c>
      <c r="P78" s="51">
        <f t="shared" si="11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6.25" thickBot="1" x14ac:dyDescent="0.3">
      <c r="A79" s="6"/>
      <c r="B79" s="11">
        <v>35</v>
      </c>
      <c r="C79" s="28" t="s">
        <v>50</v>
      </c>
      <c r="D79" s="43" t="s">
        <v>19</v>
      </c>
      <c r="E79" s="31">
        <v>11229.56</v>
      </c>
      <c r="F79" s="29">
        <v>6</v>
      </c>
      <c r="G79" s="37">
        <f t="shared" si="7"/>
        <v>67377.36</v>
      </c>
      <c r="H79" s="1"/>
      <c r="I79" s="16">
        <f t="shared" si="12"/>
        <v>35</v>
      </c>
      <c r="J79" s="39" t="str">
        <f t="shared" si="12"/>
        <v>Предохранитель, ПСН-35 8А, 1044мм</v>
      </c>
      <c r="K79" s="27"/>
      <c r="L79" s="41" t="str">
        <f t="shared" si="8"/>
        <v>шт</v>
      </c>
      <c r="M79" s="42">
        <f t="shared" si="9"/>
        <v>11229.56</v>
      </c>
      <c r="N79" s="26"/>
      <c r="O79" s="52">
        <f t="shared" si="10"/>
        <v>6</v>
      </c>
      <c r="P79" s="51">
        <f t="shared" si="11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9" thickBot="1" x14ac:dyDescent="0.3">
      <c r="A80" s="6"/>
      <c r="B80" s="11">
        <v>36</v>
      </c>
      <c r="C80" s="28" t="s">
        <v>89</v>
      </c>
      <c r="D80" s="43" t="s">
        <v>19</v>
      </c>
      <c r="E80" s="31">
        <v>719.08</v>
      </c>
      <c r="F80" s="29">
        <v>207</v>
      </c>
      <c r="G80" s="37">
        <f t="shared" si="7"/>
        <v>148849.56</v>
      </c>
      <c r="H80" s="1"/>
      <c r="I80" s="16">
        <f t="shared" si="12"/>
        <v>36</v>
      </c>
      <c r="J80" s="39" t="str">
        <f t="shared" si="12"/>
        <v>Предохранитель , ПКТ 101-10-20-12,5 У3 (патрон 1шт + контакт 2шт + изолятор 2шт)</v>
      </c>
      <c r="K80" s="27"/>
      <c r="L80" s="41" t="str">
        <f t="shared" si="8"/>
        <v>шт</v>
      </c>
      <c r="M80" s="42">
        <f t="shared" si="9"/>
        <v>719.08</v>
      </c>
      <c r="N80" s="26"/>
      <c r="O80" s="52">
        <f t="shared" si="10"/>
        <v>207</v>
      </c>
      <c r="P80" s="51">
        <f t="shared" si="11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9" thickBot="1" x14ac:dyDescent="0.3">
      <c r="A81" s="6"/>
      <c r="B81" s="11">
        <v>37</v>
      </c>
      <c r="C81" s="28" t="s">
        <v>51</v>
      </c>
      <c r="D81" s="43" t="s">
        <v>19</v>
      </c>
      <c r="E81" s="31">
        <v>254.81</v>
      </c>
      <c r="F81" s="29">
        <v>31</v>
      </c>
      <c r="G81" s="37">
        <f t="shared" si="7"/>
        <v>7899.11</v>
      </c>
      <c r="H81" s="1"/>
      <c r="I81" s="16">
        <f t="shared" si="12"/>
        <v>37</v>
      </c>
      <c r="J81" s="39" t="str">
        <f t="shared" si="12"/>
        <v>Предохранитель, ПН2 250 200А (вставка плавкая 1шт + контакт основания 2шт.)</v>
      </c>
      <c r="K81" s="27"/>
      <c r="L81" s="41" t="str">
        <f t="shared" si="8"/>
        <v>шт</v>
      </c>
      <c r="M81" s="42">
        <f t="shared" si="9"/>
        <v>254.81</v>
      </c>
      <c r="N81" s="26"/>
      <c r="O81" s="52">
        <f t="shared" si="10"/>
        <v>31</v>
      </c>
      <c r="P81" s="51">
        <f t="shared" si="11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9" thickBot="1" x14ac:dyDescent="0.3">
      <c r="A82" s="6"/>
      <c r="B82" s="11">
        <v>38</v>
      </c>
      <c r="C82" s="28" t="s">
        <v>90</v>
      </c>
      <c r="D82" s="43" t="s">
        <v>19</v>
      </c>
      <c r="E82" s="31">
        <v>931.26</v>
      </c>
      <c r="F82" s="29">
        <v>3</v>
      </c>
      <c r="G82" s="37">
        <f t="shared" si="7"/>
        <v>2793.7799999999997</v>
      </c>
      <c r="H82" s="1"/>
      <c r="I82" s="16">
        <f t="shared" si="12"/>
        <v>38</v>
      </c>
      <c r="J82" s="39" t="str">
        <f t="shared" si="12"/>
        <v>Предохранитель, ПКТ-102-6-20-31,5 УЗ (патрон 1шт + контакт 2шт + изолятор 2шт)</v>
      </c>
      <c r="K82" s="27"/>
      <c r="L82" s="41" t="str">
        <f t="shared" si="8"/>
        <v>шт</v>
      </c>
      <c r="M82" s="42">
        <f t="shared" si="9"/>
        <v>931.26</v>
      </c>
      <c r="N82" s="26"/>
      <c r="O82" s="52">
        <f t="shared" si="10"/>
        <v>3</v>
      </c>
      <c r="P82" s="51">
        <f t="shared" si="11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9" thickBot="1" x14ac:dyDescent="0.3">
      <c r="A83" s="6"/>
      <c r="B83" s="11">
        <v>39</v>
      </c>
      <c r="C83" s="28" t="s">
        <v>53</v>
      </c>
      <c r="D83" s="43" t="s">
        <v>19</v>
      </c>
      <c r="E83" s="31">
        <v>719.08</v>
      </c>
      <c r="F83" s="29">
        <v>78</v>
      </c>
      <c r="G83" s="37">
        <f t="shared" si="7"/>
        <v>56088.240000000005</v>
      </c>
      <c r="H83" s="1"/>
      <c r="I83" s="16">
        <f t="shared" si="12"/>
        <v>39</v>
      </c>
      <c r="J83" s="39" t="str">
        <f t="shared" si="12"/>
        <v>Предохранитель , ПКТ 101-10-10-12,5У3 (патрон 1шт + контакт 2шт + изолятор 2шт)</v>
      </c>
      <c r="K83" s="27"/>
      <c r="L83" s="41" t="str">
        <f t="shared" si="8"/>
        <v>шт</v>
      </c>
      <c r="M83" s="42">
        <f t="shared" si="9"/>
        <v>719.08</v>
      </c>
      <c r="N83" s="26"/>
      <c r="O83" s="52">
        <f t="shared" si="10"/>
        <v>78</v>
      </c>
      <c r="P83" s="51">
        <f t="shared" si="11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9" thickBot="1" x14ac:dyDescent="0.3">
      <c r="A84" s="6"/>
      <c r="B84" s="11">
        <v>40</v>
      </c>
      <c r="C84" s="28" t="s">
        <v>91</v>
      </c>
      <c r="D84" s="43" t="s">
        <v>19</v>
      </c>
      <c r="E84" s="31">
        <v>1148.8900000000001</v>
      </c>
      <c r="F84" s="29">
        <v>41</v>
      </c>
      <c r="G84" s="37">
        <f t="shared" si="7"/>
        <v>47104.490000000005</v>
      </c>
      <c r="H84" s="1"/>
      <c r="I84" s="16">
        <f t="shared" si="12"/>
        <v>40</v>
      </c>
      <c r="J84" s="39" t="str">
        <f t="shared" si="12"/>
        <v>Предохранитель, ПКТ 101-10-8-20 У1 (патрон 1шт + контакт 2шт + изолятор 2шт)</v>
      </c>
      <c r="K84" s="27"/>
      <c r="L84" s="41" t="str">
        <f t="shared" si="8"/>
        <v>шт</v>
      </c>
      <c r="M84" s="42">
        <f t="shared" si="9"/>
        <v>1148.8900000000001</v>
      </c>
      <c r="N84" s="26"/>
      <c r="O84" s="52">
        <f t="shared" si="10"/>
        <v>41</v>
      </c>
      <c r="P84" s="51">
        <f t="shared" si="11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9" thickBot="1" x14ac:dyDescent="0.3">
      <c r="A85" s="6"/>
      <c r="B85" s="11">
        <v>41</v>
      </c>
      <c r="C85" s="28" t="s">
        <v>54</v>
      </c>
      <c r="D85" s="43" t="s">
        <v>19</v>
      </c>
      <c r="E85" s="31">
        <v>254.81</v>
      </c>
      <c r="F85" s="29">
        <v>20</v>
      </c>
      <c r="G85" s="37">
        <f t="shared" si="7"/>
        <v>5096.2</v>
      </c>
      <c r="H85" s="1"/>
      <c r="I85" s="16">
        <f t="shared" si="12"/>
        <v>41</v>
      </c>
      <c r="J85" s="39" t="str">
        <f t="shared" si="12"/>
        <v>Предохранитель , ПН2 250 160А (вставка плавкая 1шт + контакт основания 2шт.)</v>
      </c>
      <c r="K85" s="27"/>
      <c r="L85" s="41" t="str">
        <f t="shared" si="8"/>
        <v>шт</v>
      </c>
      <c r="M85" s="42">
        <f t="shared" si="9"/>
        <v>254.81</v>
      </c>
      <c r="N85" s="26"/>
      <c r="O85" s="52">
        <f t="shared" si="10"/>
        <v>20</v>
      </c>
      <c r="P85" s="51">
        <f t="shared" si="11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9" thickBot="1" x14ac:dyDescent="0.3">
      <c r="A86" s="6"/>
      <c r="B86" s="11">
        <v>42</v>
      </c>
      <c r="C86" s="28" t="s">
        <v>92</v>
      </c>
      <c r="D86" s="43" t="s">
        <v>19</v>
      </c>
      <c r="E86" s="31">
        <v>1485.31</v>
      </c>
      <c r="F86" s="29">
        <v>21</v>
      </c>
      <c r="G86" s="37">
        <f t="shared" si="7"/>
        <v>31191.51</v>
      </c>
      <c r="H86" s="1"/>
      <c r="I86" s="16">
        <f t="shared" si="12"/>
        <v>42</v>
      </c>
      <c r="J86" s="39" t="str">
        <f t="shared" si="12"/>
        <v>Предохранитель , ПКТ 103-10-50-31,5У3 (патрон 1шт + контакт 2шт + изолятор 2шт)</v>
      </c>
      <c r="K86" s="27"/>
      <c r="L86" s="41" t="str">
        <f t="shared" si="8"/>
        <v>шт</v>
      </c>
      <c r="M86" s="42">
        <f t="shared" si="9"/>
        <v>1485.31</v>
      </c>
      <c r="N86" s="26"/>
      <c r="O86" s="52">
        <f t="shared" si="10"/>
        <v>21</v>
      </c>
      <c r="P86" s="51">
        <f t="shared" si="11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9" thickBot="1" x14ac:dyDescent="0.3">
      <c r="A87" s="6"/>
      <c r="B87" s="11">
        <v>43</v>
      </c>
      <c r="C87" s="28" t="s">
        <v>93</v>
      </c>
      <c r="D87" s="43" t="s">
        <v>19</v>
      </c>
      <c r="E87" s="31">
        <v>719.08</v>
      </c>
      <c r="F87" s="29">
        <v>124</v>
      </c>
      <c r="G87" s="37">
        <f t="shared" si="7"/>
        <v>89165.92</v>
      </c>
      <c r="H87" s="1"/>
      <c r="I87" s="16">
        <f t="shared" si="12"/>
        <v>43</v>
      </c>
      <c r="J87" s="39" t="str">
        <f t="shared" si="12"/>
        <v>Предохранитель , ПКТ 101-10-16-12,5 У3 (патрон 1шт + контакт 2шт + изолятор 2шт)</v>
      </c>
      <c r="K87" s="27"/>
      <c r="L87" s="41" t="str">
        <f t="shared" si="8"/>
        <v>шт</v>
      </c>
      <c r="M87" s="42">
        <f t="shared" si="9"/>
        <v>719.08</v>
      </c>
      <c r="N87" s="26"/>
      <c r="O87" s="52">
        <f t="shared" si="10"/>
        <v>124</v>
      </c>
      <c r="P87" s="51">
        <f t="shared" si="11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9" thickBot="1" x14ac:dyDescent="0.3">
      <c r="A88" s="6"/>
      <c r="B88" s="11">
        <v>44</v>
      </c>
      <c r="C88" s="28" t="s">
        <v>94</v>
      </c>
      <c r="D88" s="43" t="s">
        <v>105</v>
      </c>
      <c r="E88" s="31">
        <v>719.08</v>
      </c>
      <c r="F88" s="29">
        <v>1</v>
      </c>
      <c r="G88" s="37">
        <f t="shared" si="7"/>
        <v>719.08</v>
      </c>
      <c r="H88" s="1"/>
      <c r="I88" s="16">
        <f t="shared" si="12"/>
        <v>44</v>
      </c>
      <c r="J88" s="39" t="str">
        <f t="shared" si="12"/>
        <v>Предохранитель, ПКН 001-10УЗ (патрон 1шт + контакт 2шт + изолятор 2шт)</v>
      </c>
      <c r="K88" s="27"/>
      <c r="L88" s="41" t="str">
        <f t="shared" si="8"/>
        <v>компл</v>
      </c>
      <c r="M88" s="42">
        <f t="shared" si="9"/>
        <v>719.08</v>
      </c>
      <c r="N88" s="26"/>
      <c r="O88" s="52">
        <f t="shared" si="10"/>
        <v>1</v>
      </c>
      <c r="P88" s="51">
        <f t="shared" si="11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9" thickBot="1" x14ac:dyDescent="0.3">
      <c r="A89" s="6"/>
      <c r="B89" s="11">
        <v>45</v>
      </c>
      <c r="C89" s="28" t="s">
        <v>95</v>
      </c>
      <c r="D89" s="43" t="s">
        <v>19</v>
      </c>
      <c r="E89" s="31">
        <v>5911.94</v>
      </c>
      <c r="F89" s="29">
        <v>3</v>
      </c>
      <c r="G89" s="37">
        <f t="shared" si="7"/>
        <v>17735.82</v>
      </c>
      <c r="H89" s="1"/>
      <c r="I89" s="16">
        <f t="shared" si="12"/>
        <v>45</v>
      </c>
      <c r="J89" s="39" t="str">
        <f t="shared" si="12"/>
        <v>Предохранитель, ПКН 001-35У1 (патрон 1шт + контакт 2шт + изолятор 2шт)</v>
      </c>
      <c r="K89" s="27"/>
      <c r="L89" s="41" t="str">
        <f t="shared" si="8"/>
        <v>шт</v>
      </c>
      <c r="M89" s="42">
        <f t="shared" si="9"/>
        <v>5911.94</v>
      </c>
      <c r="N89" s="26"/>
      <c r="O89" s="52">
        <f t="shared" si="10"/>
        <v>3</v>
      </c>
      <c r="P89" s="51">
        <f t="shared" si="11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9" thickBot="1" x14ac:dyDescent="0.3">
      <c r="A90" s="6"/>
      <c r="B90" s="11">
        <v>46</v>
      </c>
      <c r="C90" s="28" t="s">
        <v>96</v>
      </c>
      <c r="D90" s="43" t="s">
        <v>19</v>
      </c>
      <c r="E90" s="31">
        <v>1485.31</v>
      </c>
      <c r="F90" s="29">
        <v>9</v>
      </c>
      <c r="G90" s="37">
        <f t="shared" si="7"/>
        <v>13367.789999999999</v>
      </c>
      <c r="H90" s="1"/>
      <c r="I90" s="16">
        <f t="shared" si="12"/>
        <v>46</v>
      </c>
      <c r="J90" s="39" t="str">
        <f t="shared" si="12"/>
        <v>Предохранитель, ПКТ 103-10-80-20 У3 (патрон 1шт + контакт 2шт + изолятор 2шт)</v>
      </c>
      <c r="K90" s="27"/>
      <c r="L90" s="41" t="str">
        <f t="shared" si="8"/>
        <v>шт</v>
      </c>
      <c r="M90" s="42">
        <f t="shared" si="9"/>
        <v>1485.31</v>
      </c>
      <c r="N90" s="26"/>
      <c r="O90" s="52">
        <f t="shared" si="10"/>
        <v>9</v>
      </c>
      <c r="P90" s="51">
        <f t="shared" si="11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9" thickBot="1" x14ac:dyDescent="0.3">
      <c r="A91" s="6"/>
      <c r="B91" s="11">
        <v>47</v>
      </c>
      <c r="C91" s="28" t="s">
        <v>55</v>
      </c>
      <c r="D91" s="43" t="s">
        <v>19</v>
      </c>
      <c r="E91" s="31">
        <v>931.26</v>
      </c>
      <c r="F91" s="29">
        <v>18</v>
      </c>
      <c r="G91" s="37">
        <f t="shared" si="7"/>
        <v>16762.68</v>
      </c>
      <c r="H91" s="1"/>
      <c r="I91" s="16">
        <f t="shared" si="12"/>
        <v>47</v>
      </c>
      <c r="J91" s="39" t="str">
        <f t="shared" si="12"/>
        <v>Предохранитель, ПКТ 102-10-40-31,5 У3 (патрон 1шт + контакт 2шт + изолятор 2шт)</v>
      </c>
      <c r="K91" s="27"/>
      <c r="L91" s="41" t="str">
        <f t="shared" si="8"/>
        <v>шт</v>
      </c>
      <c r="M91" s="42">
        <f t="shared" si="9"/>
        <v>931.26</v>
      </c>
      <c r="N91" s="26"/>
      <c r="O91" s="52">
        <f t="shared" si="10"/>
        <v>18</v>
      </c>
      <c r="P91" s="51">
        <f t="shared" si="11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9" thickBot="1" x14ac:dyDescent="0.3">
      <c r="A92" s="6"/>
      <c r="B92" s="11">
        <v>48</v>
      </c>
      <c r="C92" s="28" t="s">
        <v>97</v>
      </c>
      <c r="D92" s="43" t="s">
        <v>19</v>
      </c>
      <c r="E92" s="31">
        <v>931.26</v>
      </c>
      <c r="F92" s="29">
        <v>36</v>
      </c>
      <c r="G92" s="37">
        <f t="shared" si="7"/>
        <v>33525.360000000001</v>
      </c>
      <c r="H92" s="1"/>
      <c r="I92" s="16">
        <f t="shared" si="12"/>
        <v>48</v>
      </c>
      <c r="J92" s="39" t="str">
        <f t="shared" si="12"/>
        <v>Предохранитель, ПКТ 102-6-31,5-31,5УЗ (патрон 1шт + контакт 2шт + изолятор 2шт)</v>
      </c>
      <c r="K92" s="27"/>
      <c r="L92" s="41" t="str">
        <f t="shared" si="8"/>
        <v>шт</v>
      </c>
      <c r="M92" s="42">
        <f t="shared" si="9"/>
        <v>931.26</v>
      </c>
      <c r="N92" s="26"/>
      <c r="O92" s="52">
        <f t="shared" si="10"/>
        <v>36</v>
      </c>
      <c r="P92" s="51">
        <f t="shared" si="11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9" thickBot="1" x14ac:dyDescent="0.3">
      <c r="A93" s="6"/>
      <c r="B93" s="11">
        <v>49</v>
      </c>
      <c r="C93" s="28" t="s">
        <v>98</v>
      </c>
      <c r="D93" s="43" t="s">
        <v>19</v>
      </c>
      <c r="E93" s="31">
        <v>1532.46</v>
      </c>
      <c r="F93" s="29">
        <v>46</v>
      </c>
      <c r="G93" s="37">
        <f t="shared" si="7"/>
        <v>70493.16</v>
      </c>
      <c r="H93" s="1"/>
      <c r="I93" s="16">
        <f t="shared" si="12"/>
        <v>49</v>
      </c>
      <c r="J93" s="39" t="str">
        <f t="shared" si="12"/>
        <v>Предохранитель, ПКТ 101-10-31,5-12,5У1 (патрон 1шт + контакт 2шт + изолятор 2шт)</v>
      </c>
      <c r="K93" s="27"/>
      <c r="L93" s="41" t="str">
        <f t="shared" si="8"/>
        <v>шт</v>
      </c>
      <c r="M93" s="42">
        <f t="shared" si="9"/>
        <v>1532.46</v>
      </c>
      <c r="N93" s="26"/>
      <c r="O93" s="52">
        <f t="shared" si="10"/>
        <v>46</v>
      </c>
      <c r="P93" s="51">
        <f t="shared" si="11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51.75" thickBot="1" x14ac:dyDescent="0.3">
      <c r="A94" s="6"/>
      <c r="B94" s="11">
        <v>50</v>
      </c>
      <c r="C94" s="28" t="s">
        <v>99</v>
      </c>
      <c r="D94" s="43" t="s">
        <v>19</v>
      </c>
      <c r="E94" s="31">
        <v>1533.7</v>
      </c>
      <c r="F94" s="29">
        <v>12</v>
      </c>
      <c r="G94" s="37">
        <f t="shared" si="7"/>
        <v>18404.400000000001</v>
      </c>
      <c r="H94" s="1"/>
      <c r="I94" s="16">
        <f t="shared" si="12"/>
        <v>50</v>
      </c>
      <c r="J94" s="39" t="str">
        <f t="shared" si="12"/>
        <v>Предохранитель, ПКТ-103-10-80-31,5-У3 в сборе ГОСТ 12.2.007.6-75 (патрон 1шт + контакт 2шт + изолятор 2шт)</v>
      </c>
      <c r="K94" s="27"/>
      <c r="L94" s="41" t="str">
        <f t="shared" si="8"/>
        <v>шт</v>
      </c>
      <c r="M94" s="42">
        <f t="shared" si="9"/>
        <v>1533.7</v>
      </c>
      <c r="N94" s="26"/>
      <c r="O94" s="52">
        <f t="shared" si="10"/>
        <v>12</v>
      </c>
      <c r="P94" s="51">
        <f t="shared" si="11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9" thickBot="1" x14ac:dyDescent="0.3">
      <c r="A95" s="6"/>
      <c r="B95" s="11">
        <v>51</v>
      </c>
      <c r="C95" s="28" t="s">
        <v>57</v>
      </c>
      <c r="D95" s="43" t="s">
        <v>19</v>
      </c>
      <c r="E95" s="31">
        <v>254.81</v>
      </c>
      <c r="F95" s="29">
        <v>118</v>
      </c>
      <c r="G95" s="37">
        <f t="shared" si="7"/>
        <v>30067.58</v>
      </c>
      <c r="H95" s="1"/>
      <c r="I95" s="16">
        <f t="shared" si="12"/>
        <v>51</v>
      </c>
      <c r="J95" s="39" t="str">
        <f t="shared" si="12"/>
        <v>Предохранитель , ПН2 250 250А (вставка плавкая 1шт + контакт основания 2шт.)</v>
      </c>
      <c r="K95" s="27"/>
      <c r="L95" s="41" t="str">
        <f t="shared" si="8"/>
        <v>шт</v>
      </c>
      <c r="M95" s="42">
        <f t="shared" si="9"/>
        <v>254.81</v>
      </c>
      <c r="N95" s="26"/>
      <c r="O95" s="52">
        <f t="shared" si="10"/>
        <v>118</v>
      </c>
      <c r="P95" s="51">
        <f t="shared" si="11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9" thickBot="1" x14ac:dyDescent="0.3">
      <c r="A96" s="6"/>
      <c r="B96" s="11">
        <v>52</v>
      </c>
      <c r="C96" s="28" t="s">
        <v>58</v>
      </c>
      <c r="D96" s="43" t="s">
        <v>19</v>
      </c>
      <c r="E96" s="31">
        <v>170.48</v>
      </c>
      <c r="F96" s="29">
        <v>10</v>
      </c>
      <c r="G96" s="37">
        <f t="shared" si="7"/>
        <v>1704.8</v>
      </c>
      <c r="H96" s="1"/>
      <c r="I96" s="16">
        <f t="shared" si="12"/>
        <v>52</v>
      </c>
      <c r="J96" s="39" t="str">
        <f t="shared" si="12"/>
        <v>Предохранитель , ПН2 100 100А (вставка плавкая 1шт + контакт основания 2шт.)</v>
      </c>
      <c r="K96" s="27"/>
      <c r="L96" s="41" t="str">
        <f t="shared" si="8"/>
        <v>шт</v>
      </c>
      <c r="M96" s="42">
        <f t="shared" si="9"/>
        <v>170.48</v>
      </c>
      <c r="N96" s="26"/>
      <c r="O96" s="52">
        <f t="shared" si="10"/>
        <v>10</v>
      </c>
      <c r="P96" s="51">
        <f t="shared" si="11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9" thickBot="1" x14ac:dyDescent="0.3">
      <c r="A97" s="6"/>
      <c r="B97" s="11">
        <v>53</v>
      </c>
      <c r="C97" s="28" t="s">
        <v>59</v>
      </c>
      <c r="D97" s="43" t="s">
        <v>19</v>
      </c>
      <c r="E97" s="31">
        <v>1532.46</v>
      </c>
      <c r="F97" s="29">
        <v>23</v>
      </c>
      <c r="G97" s="37">
        <f t="shared" si="7"/>
        <v>35246.58</v>
      </c>
      <c r="H97" s="1"/>
      <c r="I97" s="16">
        <f t="shared" si="12"/>
        <v>53</v>
      </c>
      <c r="J97" s="39" t="str">
        <f t="shared" si="12"/>
        <v>Предохранитель , ПКТ 101-10-20-20У1 (патрон 1шт + контакт 2шт + изолятор 2шт)</v>
      </c>
      <c r="K97" s="27"/>
      <c r="L97" s="41" t="str">
        <f t="shared" si="8"/>
        <v>шт</v>
      </c>
      <c r="M97" s="42">
        <f t="shared" si="9"/>
        <v>1532.46</v>
      </c>
      <c r="N97" s="26"/>
      <c r="O97" s="52">
        <f t="shared" si="10"/>
        <v>23</v>
      </c>
      <c r="P97" s="51">
        <f t="shared" si="11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9" thickBot="1" x14ac:dyDescent="0.3">
      <c r="A98" s="6"/>
      <c r="B98" s="11">
        <v>54</v>
      </c>
      <c r="C98" s="28" t="s">
        <v>100</v>
      </c>
      <c r="D98" s="43" t="s">
        <v>19</v>
      </c>
      <c r="E98" s="31">
        <v>1144.3599999999999</v>
      </c>
      <c r="F98" s="29">
        <v>50</v>
      </c>
      <c r="G98" s="37">
        <f t="shared" si="7"/>
        <v>57217.999999999993</v>
      </c>
      <c r="H98" s="1"/>
      <c r="I98" s="16">
        <f t="shared" si="12"/>
        <v>54</v>
      </c>
      <c r="J98" s="39" t="str">
        <f t="shared" si="12"/>
        <v>Предохранитель, ПКТ 101-10-10-20У1 (патрон 1шт + контакт 2шт + изолятор 2шт)</v>
      </c>
      <c r="K98" s="27"/>
      <c r="L98" s="41" t="str">
        <f t="shared" si="8"/>
        <v>шт</v>
      </c>
      <c r="M98" s="42">
        <f t="shared" si="9"/>
        <v>1144.3599999999999</v>
      </c>
      <c r="N98" s="26"/>
      <c r="O98" s="52">
        <f t="shared" si="10"/>
        <v>50</v>
      </c>
      <c r="P98" s="51">
        <f t="shared" si="11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9" thickBot="1" x14ac:dyDescent="0.3">
      <c r="A99" s="6"/>
      <c r="B99" s="11">
        <v>55</v>
      </c>
      <c r="C99" s="28" t="s">
        <v>60</v>
      </c>
      <c r="D99" s="43" t="s">
        <v>19</v>
      </c>
      <c r="E99" s="31">
        <v>719.08</v>
      </c>
      <c r="F99" s="29">
        <v>35</v>
      </c>
      <c r="G99" s="37">
        <f t="shared" si="7"/>
        <v>25167.800000000003</v>
      </c>
      <c r="H99" s="1"/>
      <c r="I99" s="16">
        <f t="shared" si="12"/>
        <v>55</v>
      </c>
      <c r="J99" s="39" t="str">
        <f t="shared" si="12"/>
        <v>Предохранитель , ПКТ 101-10-31,5-12,5У3 (патрон 1шт + контакт 2шт + изолятор 2шт)</v>
      </c>
      <c r="K99" s="27"/>
      <c r="L99" s="41" t="str">
        <f t="shared" si="8"/>
        <v>шт</v>
      </c>
      <c r="M99" s="42">
        <f t="shared" si="9"/>
        <v>719.08</v>
      </c>
      <c r="N99" s="26"/>
      <c r="O99" s="52">
        <f t="shared" si="10"/>
        <v>35</v>
      </c>
      <c r="P99" s="51">
        <f t="shared" si="11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9" thickBot="1" x14ac:dyDescent="0.3">
      <c r="A100" s="6"/>
      <c r="B100" s="11">
        <v>56</v>
      </c>
      <c r="C100" s="28" t="s">
        <v>101</v>
      </c>
      <c r="D100" s="43" t="s">
        <v>19</v>
      </c>
      <c r="E100" s="31">
        <v>254.81</v>
      </c>
      <c r="F100" s="29">
        <v>117</v>
      </c>
      <c r="G100" s="37">
        <f t="shared" si="7"/>
        <v>29812.77</v>
      </c>
      <c r="H100" s="1"/>
      <c r="I100" s="16">
        <f t="shared" si="12"/>
        <v>56</v>
      </c>
      <c r="J100" s="39" t="str">
        <f t="shared" si="12"/>
        <v>Предохранитель, ПН 2-250 100А (вставка плавкая 1шт + контакт основания 2шт.)</v>
      </c>
      <c r="K100" s="27"/>
      <c r="L100" s="41" t="str">
        <f t="shared" si="8"/>
        <v>шт</v>
      </c>
      <c r="M100" s="42">
        <f t="shared" si="9"/>
        <v>254.81</v>
      </c>
      <c r="N100" s="26"/>
      <c r="O100" s="52">
        <f t="shared" si="10"/>
        <v>117</v>
      </c>
      <c r="P100" s="51">
        <f t="shared" si="11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9" thickBot="1" x14ac:dyDescent="0.3">
      <c r="A101" s="6"/>
      <c r="B101" s="11">
        <v>57</v>
      </c>
      <c r="C101" s="28" t="s">
        <v>102</v>
      </c>
      <c r="D101" s="43" t="s">
        <v>19</v>
      </c>
      <c r="E101" s="31">
        <v>931.26</v>
      </c>
      <c r="F101" s="29">
        <v>7</v>
      </c>
      <c r="G101" s="37">
        <f t="shared" si="7"/>
        <v>6518.82</v>
      </c>
      <c r="H101" s="1"/>
      <c r="I101" s="16">
        <f t="shared" si="12"/>
        <v>57</v>
      </c>
      <c r="J101" s="39" t="str">
        <f t="shared" si="12"/>
        <v>Предохранитель , ПКТ 102-10-50-12,5У3 (патрон 1шт + контакт 2шт + изолятор 2шт)</v>
      </c>
      <c r="K101" s="27"/>
      <c r="L101" s="41" t="str">
        <f t="shared" si="8"/>
        <v>шт</v>
      </c>
      <c r="M101" s="42">
        <f t="shared" si="9"/>
        <v>931.26</v>
      </c>
      <c r="N101" s="26"/>
      <c r="O101" s="52">
        <f t="shared" si="10"/>
        <v>7</v>
      </c>
      <c r="P101" s="51">
        <f t="shared" si="11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9" thickBot="1" x14ac:dyDescent="0.3">
      <c r="A102" s="6"/>
      <c r="B102" s="11">
        <v>58</v>
      </c>
      <c r="C102" s="28" t="s">
        <v>62</v>
      </c>
      <c r="D102" s="43" t="s">
        <v>19</v>
      </c>
      <c r="E102" s="31">
        <v>719.08</v>
      </c>
      <c r="F102" s="29">
        <v>47</v>
      </c>
      <c r="G102" s="37">
        <f t="shared" si="7"/>
        <v>33796.76</v>
      </c>
      <c r="H102" s="1"/>
      <c r="I102" s="16">
        <f t="shared" si="12"/>
        <v>58</v>
      </c>
      <c r="J102" s="39" t="str">
        <f t="shared" si="12"/>
        <v>Предохранитель , ПКТ 101-10-20-31,5УЗ (патрон 1шт + контакт 2шт + изолятор 2шт)</v>
      </c>
      <c r="K102" s="27"/>
      <c r="L102" s="41" t="str">
        <f t="shared" si="8"/>
        <v>шт</v>
      </c>
      <c r="M102" s="42">
        <f t="shared" si="9"/>
        <v>719.08</v>
      </c>
      <c r="N102" s="26"/>
      <c r="O102" s="52">
        <f t="shared" si="10"/>
        <v>47</v>
      </c>
      <c r="P102" s="51">
        <f t="shared" si="11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9" thickBot="1" x14ac:dyDescent="0.3">
      <c r="A103" s="6"/>
      <c r="B103" s="11">
        <v>59</v>
      </c>
      <c r="C103" s="28" t="s">
        <v>63</v>
      </c>
      <c r="D103" s="43" t="s">
        <v>19</v>
      </c>
      <c r="E103" s="31">
        <v>719.08</v>
      </c>
      <c r="F103" s="29">
        <v>42</v>
      </c>
      <c r="G103" s="37">
        <f t="shared" si="7"/>
        <v>30201.360000000001</v>
      </c>
      <c r="H103" s="1"/>
      <c r="I103" s="16">
        <f t="shared" si="12"/>
        <v>59</v>
      </c>
      <c r="J103" s="39" t="str">
        <f t="shared" si="12"/>
        <v>Предохранитель , ПКТ 101-10-16-31,5У3 (патрон 1шт + контакт 2шт + изолятор 2шт)</v>
      </c>
      <c r="K103" s="27"/>
      <c r="L103" s="41" t="str">
        <f t="shared" si="8"/>
        <v>шт</v>
      </c>
      <c r="M103" s="42">
        <f t="shared" si="9"/>
        <v>719.08</v>
      </c>
      <c r="N103" s="26"/>
      <c r="O103" s="52">
        <f t="shared" si="10"/>
        <v>42</v>
      </c>
      <c r="P103" s="51">
        <f t="shared" si="11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51.75" thickBot="1" x14ac:dyDescent="0.3">
      <c r="A104" s="6"/>
      <c r="B104" s="11">
        <v>60</v>
      </c>
      <c r="C104" s="28" t="s">
        <v>103</v>
      </c>
      <c r="D104" s="43" t="s">
        <v>19</v>
      </c>
      <c r="E104" s="31">
        <v>1419.51</v>
      </c>
      <c r="F104" s="29">
        <v>9</v>
      </c>
      <c r="G104" s="37">
        <f t="shared" si="7"/>
        <v>12775.59</v>
      </c>
      <c r="H104" s="1"/>
      <c r="I104" s="16">
        <f t="shared" si="12"/>
        <v>60</v>
      </c>
      <c r="J104" s="39" t="str">
        <f t="shared" si="12"/>
        <v>Предохранитель высоковольтный, ПКЭ 107-6-50-31,5 У3 (патрон 1шт + контакт 2шт + изолятор 2шт)</v>
      </c>
      <c r="K104" s="27"/>
      <c r="L104" s="41" t="str">
        <f t="shared" si="8"/>
        <v>шт</v>
      </c>
      <c r="M104" s="42">
        <f t="shared" si="9"/>
        <v>1419.51</v>
      </c>
      <c r="N104" s="26"/>
      <c r="O104" s="52">
        <f t="shared" si="10"/>
        <v>9</v>
      </c>
      <c r="P104" s="51">
        <f t="shared" si="11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51.75" thickBot="1" x14ac:dyDescent="0.3">
      <c r="A105" s="6"/>
      <c r="B105" s="11">
        <v>61</v>
      </c>
      <c r="C105" s="28" t="s">
        <v>104</v>
      </c>
      <c r="D105" s="43" t="s">
        <v>19</v>
      </c>
      <c r="E105" s="31">
        <v>216.14</v>
      </c>
      <c r="F105" s="29">
        <v>30</v>
      </c>
      <c r="G105" s="37">
        <f t="shared" si="7"/>
        <v>6484.2</v>
      </c>
      <c r="H105" s="1"/>
      <c r="I105" s="16">
        <f t="shared" si="12"/>
        <v>61</v>
      </c>
      <c r="J105" s="39" t="str">
        <f t="shared" si="12"/>
        <v>Предохранитель плавкий трубчатый, ППТ-10 10А (основания  ППТ-10 + плавкая вставка ВТФ)</v>
      </c>
      <c r="K105" s="27"/>
      <c r="L105" s="41" t="str">
        <f t="shared" si="8"/>
        <v>шт</v>
      </c>
      <c r="M105" s="42">
        <f t="shared" si="9"/>
        <v>216.14</v>
      </c>
      <c r="N105" s="26"/>
      <c r="O105" s="52">
        <f t="shared" si="10"/>
        <v>30</v>
      </c>
      <c r="P105" s="51">
        <f t="shared" si="11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"/>
      <c r="B106" s="92" t="s">
        <v>21</v>
      </c>
      <c r="C106" s="98"/>
      <c r="D106" s="98"/>
      <c r="E106" s="98"/>
      <c r="F106" s="99"/>
      <c r="G106" s="32">
        <f>SUM(G45:G105)</f>
        <v>1065272.92</v>
      </c>
      <c r="H106" s="47"/>
      <c r="I106" s="95" t="s">
        <v>21</v>
      </c>
      <c r="J106" s="96"/>
      <c r="K106" s="96"/>
      <c r="L106" s="96"/>
      <c r="M106" s="96"/>
      <c r="N106" s="96"/>
      <c r="O106" s="97"/>
      <c r="P106" s="53">
        <f>SUM(P45:P105)</f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"/>
      <c r="B107" s="77" t="s">
        <v>22</v>
      </c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7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thickBot="1" x14ac:dyDescent="0.3">
      <c r="A108" s="6"/>
      <c r="B108" s="100" t="s">
        <v>23</v>
      </c>
      <c r="C108" s="101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2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6.25" thickBot="1" x14ac:dyDescent="0.3">
      <c r="A109" s="6"/>
      <c r="B109" s="34">
        <v>1</v>
      </c>
      <c r="C109" s="28" t="s">
        <v>106</v>
      </c>
      <c r="D109" s="43" t="s">
        <v>19</v>
      </c>
      <c r="E109" s="30">
        <v>371.78</v>
      </c>
      <c r="F109" s="29">
        <v>21</v>
      </c>
      <c r="G109" s="37">
        <f>E109*F109</f>
        <v>7807.3799999999992</v>
      </c>
      <c r="H109" s="1"/>
      <c r="I109" s="38">
        <f t="shared" ref="I109:I160" si="13">B109</f>
        <v>1</v>
      </c>
      <c r="J109" s="48" t="str">
        <f t="shared" si="2"/>
        <v>Патрон предохранителя  , ПТ 1,2-10-31,5-31,5УЗ</v>
      </c>
      <c r="K109" s="40"/>
      <c r="L109" s="41" t="str">
        <f t="shared" si="3"/>
        <v>шт</v>
      </c>
      <c r="M109" s="42">
        <f t="shared" si="4"/>
        <v>371.78</v>
      </c>
      <c r="N109" s="36"/>
      <c r="O109" s="41">
        <f t="shared" si="5"/>
        <v>21</v>
      </c>
      <c r="P109" s="49">
        <f t="shared" si="6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6.25" thickBot="1" x14ac:dyDescent="0.3">
      <c r="A110" s="6"/>
      <c r="B110" s="11">
        <v>2</v>
      </c>
      <c r="C110" s="28" t="s">
        <v>37</v>
      </c>
      <c r="D110" s="43" t="s">
        <v>19</v>
      </c>
      <c r="E110" s="31">
        <v>371.78</v>
      </c>
      <c r="F110" s="29">
        <v>12</v>
      </c>
      <c r="G110" s="37">
        <f t="shared" ref="G110:G128" si="14">E110*F110</f>
        <v>4461.3599999999997</v>
      </c>
      <c r="H110" s="1"/>
      <c r="I110" s="16">
        <f t="shared" si="13"/>
        <v>2</v>
      </c>
      <c r="J110" s="18" t="str">
        <f t="shared" si="2"/>
        <v>Патрон предохранителя  , ПТ 1.2-6-40-31,5 УЗ</v>
      </c>
      <c r="K110" s="27"/>
      <c r="L110" s="19" t="str">
        <f t="shared" si="3"/>
        <v>шт</v>
      </c>
      <c r="M110" s="23">
        <f t="shared" si="4"/>
        <v>371.78</v>
      </c>
      <c r="N110" s="26"/>
      <c r="O110" s="19">
        <f t="shared" si="5"/>
        <v>12</v>
      </c>
      <c r="P110" s="21">
        <f t="shared" si="6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6.25" thickBot="1" x14ac:dyDescent="0.3">
      <c r="A111" s="6"/>
      <c r="B111" s="11">
        <v>3</v>
      </c>
      <c r="C111" s="28" t="s">
        <v>38</v>
      </c>
      <c r="D111" s="43" t="s">
        <v>19</v>
      </c>
      <c r="E111" s="31">
        <v>371.78</v>
      </c>
      <c r="F111" s="29">
        <v>3</v>
      </c>
      <c r="G111" s="37">
        <f t="shared" si="14"/>
        <v>1115.3399999999999</v>
      </c>
      <c r="H111" s="1"/>
      <c r="I111" s="16">
        <f t="shared" si="13"/>
        <v>3</v>
      </c>
      <c r="J111" s="18" t="str">
        <f t="shared" si="2"/>
        <v>Патрон предохранителя, ПТ 1,2-10-50-12,5У3</v>
      </c>
      <c r="K111" s="27"/>
      <c r="L111" s="19" t="str">
        <f t="shared" si="3"/>
        <v>шт</v>
      </c>
      <c r="M111" s="23">
        <f t="shared" si="4"/>
        <v>371.78</v>
      </c>
      <c r="N111" s="26"/>
      <c r="O111" s="19">
        <f t="shared" si="5"/>
        <v>3</v>
      </c>
      <c r="P111" s="21">
        <f t="shared" si="6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6.25" thickBot="1" x14ac:dyDescent="0.3">
      <c r="A112" s="6"/>
      <c r="B112" s="11">
        <v>4</v>
      </c>
      <c r="C112" s="28" t="s">
        <v>72</v>
      </c>
      <c r="D112" s="43" t="s">
        <v>19</v>
      </c>
      <c r="E112" s="31">
        <v>406.24</v>
      </c>
      <c r="F112" s="29">
        <v>12</v>
      </c>
      <c r="G112" s="37">
        <f t="shared" si="14"/>
        <v>4874.88</v>
      </c>
      <c r="H112" s="1"/>
      <c r="I112" s="16">
        <f t="shared" si="13"/>
        <v>4</v>
      </c>
      <c r="J112" s="18" t="str">
        <f t="shared" si="2"/>
        <v>Патрон предохранителя, ПТ 1,1-6-20-40 У1</v>
      </c>
      <c r="K112" s="27"/>
      <c r="L112" s="19" t="str">
        <f t="shared" si="3"/>
        <v>шт</v>
      </c>
      <c r="M112" s="23">
        <f t="shared" si="4"/>
        <v>406.24</v>
      </c>
      <c r="N112" s="26"/>
      <c r="O112" s="19">
        <f t="shared" si="5"/>
        <v>12</v>
      </c>
      <c r="P112" s="21">
        <f t="shared" si="6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6.25" thickBot="1" x14ac:dyDescent="0.3">
      <c r="A113" s="6"/>
      <c r="B113" s="11">
        <v>5</v>
      </c>
      <c r="C113" s="28" t="s">
        <v>107</v>
      </c>
      <c r="D113" s="43" t="s">
        <v>19</v>
      </c>
      <c r="E113" s="31">
        <v>371.78</v>
      </c>
      <c r="F113" s="29">
        <v>27</v>
      </c>
      <c r="G113" s="37">
        <f t="shared" si="14"/>
        <v>10038.06</v>
      </c>
      <c r="H113" s="1"/>
      <c r="I113" s="16">
        <f t="shared" si="13"/>
        <v>5</v>
      </c>
      <c r="J113" s="18" t="str">
        <f t="shared" si="2"/>
        <v>Патрон предохранителя, ПТ 1,2-6-31,5-31,5 УЗ</v>
      </c>
      <c r="K113" s="27"/>
      <c r="L113" s="19" t="str">
        <f t="shared" si="3"/>
        <v>шт</v>
      </c>
      <c r="M113" s="23">
        <f t="shared" si="4"/>
        <v>371.78</v>
      </c>
      <c r="N113" s="26"/>
      <c r="O113" s="19">
        <f t="shared" si="5"/>
        <v>27</v>
      </c>
      <c r="P113" s="21">
        <f t="shared" si="6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6.25" thickBot="1" x14ac:dyDescent="0.3">
      <c r="A114" s="6"/>
      <c r="B114" s="11">
        <v>6</v>
      </c>
      <c r="C114" s="28" t="s">
        <v>40</v>
      </c>
      <c r="D114" s="43" t="s">
        <v>19</v>
      </c>
      <c r="E114" s="31">
        <v>371.78</v>
      </c>
      <c r="F114" s="29">
        <v>3</v>
      </c>
      <c r="G114" s="37">
        <f t="shared" si="14"/>
        <v>1115.3399999999999</v>
      </c>
      <c r="H114" s="1"/>
      <c r="I114" s="16">
        <f t="shared" si="13"/>
        <v>6</v>
      </c>
      <c r="J114" s="18" t="str">
        <f t="shared" si="2"/>
        <v>Патрон предохранителя, ПТ 1.2-6-80-20 УЗ</v>
      </c>
      <c r="K114" s="27"/>
      <c r="L114" s="19" t="str">
        <f t="shared" si="3"/>
        <v>шт</v>
      </c>
      <c r="M114" s="23">
        <f t="shared" si="4"/>
        <v>371.78</v>
      </c>
      <c r="N114" s="26"/>
      <c r="O114" s="19">
        <f t="shared" si="5"/>
        <v>3</v>
      </c>
      <c r="P114" s="21">
        <f t="shared" si="6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thickBot="1" x14ac:dyDescent="0.3">
      <c r="A115" s="6"/>
      <c r="B115" s="11">
        <v>7</v>
      </c>
      <c r="C115" s="28" t="s">
        <v>108</v>
      </c>
      <c r="D115" s="43" t="s">
        <v>19</v>
      </c>
      <c r="E115" s="31">
        <v>477.87</v>
      </c>
      <c r="F115" s="29">
        <v>6</v>
      </c>
      <c r="G115" s="37">
        <f t="shared" si="14"/>
        <v>2867.2200000000003</v>
      </c>
      <c r="H115" s="1"/>
      <c r="I115" s="16">
        <f t="shared" si="13"/>
        <v>7</v>
      </c>
      <c r="J115" s="18" t="str">
        <f t="shared" si="2"/>
        <v>Патрон ПН 0,1-10 У3, ПН 0,1-10 У3</v>
      </c>
      <c r="K115" s="27"/>
      <c r="L115" s="19" t="str">
        <f t="shared" si="3"/>
        <v>шт</v>
      </c>
      <c r="M115" s="23">
        <f t="shared" si="4"/>
        <v>477.87</v>
      </c>
      <c r="N115" s="26"/>
      <c r="O115" s="19">
        <f t="shared" si="5"/>
        <v>6</v>
      </c>
      <c r="P115" s="21">
        <f t="shared" si="6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6.25" thickBot="1" x14ac:dyDescent="0.3">
      <c r="A116" s="6"/>
      <c r="B116" s="11">
        <v>8</v>
      </c>
      <c r="C116" s="28" t="s">
        <v>42</v>
      </c>
      <c r="D116" s="43" t="s">
        <v>19</v>
      </c>
      <c r="E116" s="31">
        <v>621.14</v>
      </c>
      <c r="F116" s="29">
        <v>6</v>
      </c>
      <c r="G116" s="37">
        <f t="shared" si="14"/>
        <v>3726.84</v>
      </c>
      <c r="H116" s="1"/>
      <c r="I116" s="16">
        <f t="shared" si="13"/>
        <v>8</v>
      </c>
      <c r="J116" s="18" t="str">
        <f t="shared" si="2"/>
        <v>Патрон предохранителя, ПТ 1,2-10-40-31,5 У3</v>
      </c>
      <c r="K116" s="27"/>
      <c r="L116" s="19" t="str">
        <f t="shared" si="3"/>
        <v>шт</v>
      </c>
      <c r="M116" s="23">
        <f t="shared" si="4"/>
        <v>621.14</v>
      </c>
      <c r="N116" s="26"/>
      <c r="O116" s="19">
        <f t="shared" si="5"/>
        <v>6</v>
      </c>
      <c r="P116" s="21">
        <f t="shared" si="6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6.25" thickBot="1" x14ac:dyDescent="0.3">
      <c r="A117" s="6"/>
      <c r="B117" s="11">
        <v>9</v>
      </c>
      <c r="C117" s="28" t="s">
        <v>47</v>
      </c>
      <c r="D117" s="43" t="s">
        <v>19</v>
      </c>
      <c r="E117" s="31">
        <v>371.78</v>
      </c>
      <c r="F117" s="29">
        <v>24</v>
      </c>
      <c r="G117" s="37">
        <f t="shared" si="14"/>
        <v>8922.7199999999993</v>
      </c>
      <c r="H117" s="1"/>
      <c r="I117" s="16">
        <f t="shared" si="13"/>
        <v>9</v>
      </c>
      <c r="J117" s="18" t="str">
        <f t="shared" si="2"/>
        <v>Патрон предохранителя, ПТ 1.2-6-50-31,5У3</v>
      </c>
      <c r="K117" s="27"/>
      <c r="L117" s="19" t="str">
        <f t="shared" si="3"/>
        <v>шт</v>
      </c>
      <c r="M117" s="23">
        <f t="shared" si="4"/>
        <v>371.78</v>
      </c>
      <c r="N117" s="26"/>
      <c r="O117" s="19">
        <f t="shared" si="5"/>
        <v>24</v>
      </c>
      <c r="P117" s="21">
        <f t="shared" si="6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6.25" thickBot="1" x14ac:dyDescent="0.3">
      <c r="A118" s="6"/>
      <c r="B118" s="11">
        <v>10</v>
      </c>
      <c r="C118" s="28" t="s">
        <v>109</v>
      </c>
      <c r="D118" s="43" t="s">
        <v>19</v>
      </c>
      <c r="E118" s="31">
        <v>257.89999999999998</v>
      </c>
      <c r="F118" s="29">
        <v>18</v>
      </c>
      <c r="G118" s="37">
        <f t="shared" si="14"/>
        <v>4642.2</v>
      </c>
      <c r="H118" s="1"/>
      <c r="I118" s="16">
        <f t="shared" si="13"/>
        <v>10</v>
      </c>
      <c r="J118" s="18" t="str">
        <f t="shared" si="2"/>
        <v>Патрон предохранителя, ПТ 1.1-6-10-40 У3</v>
      </c>
      <c r="K118" s="27"/>
      <c r="L118" s="19" t="str">
        <f t="shared" si="3"/>
        <v>шт</v>
      </c>
      <c r="M118" s="23">
        <f t="shared" si="4"/>
        <v>257.89999999999998</v>
      </c>
      <c r="N118" s="26"/>
      <c r="O118" s="19">
        <f t="shared" si="5"/>
        <v>18</v>
      </c>
      <c r="P118" s="21">
        <f t="shared" si="6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6.25" thickBot="1" x14ac:dyDescent="0.3">
      <c r="A119" s="6"/>
      <c r="B119" s="11">
        <v>11</v>
      </c>
      <c r="C119" s="28" t="s">
        <v>82</v>
      </c>
      <c r="D119" s="43" t="s">
        <v>19</v>
      </c>
      <c r="E119" s="31">
        <v>32.369999999999997</v>
      </c>
      <c r="F119" s="29">
        <v>200</v>
      </c>
      <c r="G119" s="37">
        <f t="shared" si="14"/>
        <v>6473.9999999999991</v>
      </c>
      <c r="H119" s="1"/>
      <c r="I119" s="16">
        <f t="shared" si="13"/>
        <v>11</v>
      </c>
      <c r="J119" s="18" t="str">
        <f t="shared" si="2"/>
        <v>Перемычка плавкая для ПН-2 100А, ПН-2 100А</v>
      </c>
      <c r="K119" s="27"/>
      <c r="L119" s="19" t="str">
        <f t="shared" si="3"/>
        <v>шт</v>
      </c>
      <c r="M119" s="23">
        <f t="shared" si="4"/>
        <v>32.369999999999997</v>
      </c>
      <c r="N119" s="26"/>
      <c r="O119" s="19">
        <f t="shared" si="5"/>
        <v>200</v>
      </c>
      <c r="P119" s="21">
        <f t="shared" si="6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9" thickBot="1" x14ac:dyDescent="0.3">
      <c r="A120" s="6"/>
      <c r="B120" s="11">
        <v>12</v>
      </c>
      <c r="C120" s="28" t="s">
        <v>51</v>
      </c>
      <c r="D120" s="43" t="s">
        <v>19</v>
      </c>
      <c r="E120" s="31">
        <v>254.81</v>
      </c>
      <c r="F120" s="29">
        <v>66</v>
      </c>
      <c r="G120" s="37">
        <f t="shared" si="14"/>
        <v>16817.46</v>
      </c>
      <c r="H120" s="1"/>
      <c r="I120" s="16">
        <f t="shared" si="13"/>
        <v>12</v>
      </c>
      <c r="J120" s="18" t="str">
        <f t="shared" si="2"/>
        <v>Предохранитель, ПН2 250 200А (вставка плавкая 1шт + контакт основания 2шт.)</v>
      </c>
      <c r="K120" s="27"/>
      <c r="L120" s="19" t="str">
        <f t="shared" si="3"/>
        <v>шт</v>
      </c>
      <c r="M120" s="23">
        <f t="shared" si="4"/>
        <v>254.81</v>
      </c>
      <c r="N120" s="26"/>
      <c r="O120" s="19">
        <f t="shared" si="5"/>
        <v>66</v>
      </c>
      <c r="P120" s="21">
        <f t="shared" si="6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9" thickBot="1" x14ac:dyDescent="0.3">
      <c r="A121" s="6"/>
      <c r="B121" s="11">
        <v>13</v>
      </c>
      <c r="C121" s="28" t="s">
        <v>110</v>
      </c>
      <c r="D121" s="43" t="s">
        <v>19</v>
      </c>
      <c r="E121" s="31">
        <v>645.94000000000005</v>
      </c>
      <c r="F121" s="29">
        <v>6</v>
      </c>
      <c r="G121" s="37">
        <f t="shared" si="14"/>
        <v>3875.6400000000003</v>
      </c>
      <c r="H121" s="1"/>
      <c r="I121" s="16">
        <f t="shared" si="13"/>
        <v>13</v>
      </c>
      <c r="J121" s="18" t="str">
        <f t="shared" si="2"/>
        <v>Предохранитель, ПКТ 101-6-8-40 У3 (патрон 1шт + контакт 2шт + изолятор 2шт)</v>
      </c>
      <c r="K121" s="27"/>
      <c r="L121" s="19" t="str">
        <f t="shared" si="3"/>
        <v>шт</v>
      </c>
      <c r="M121" s="23">
        <f t="shared" si="4"/>
        <v>645.94000000000005</v>
      </c>
      <c r="N121" s="26"/>
      <c r="O121" s="19">
        <f t="shared" si="5"/>
        <v>6</v>
      </c>
      <c r="P121" s="21">
        <f t="shared" si="6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9" thickBot="1" x14ac:dyDescent="0.3">
      <c r="A122" s="6"/>
      <c r="B122" s="11">
        <v>14</v>
      </c>
      <c r="C122" s="28" t="s">
        <v>111</v>
      </c>
      <c r="D122" s="43" t="s">
        <v>19</v>
      </c>
      <c r="E122" s="31">
        <v>931.26</v>
      </c>
      <c r="F122" s="29">
        <v>24</v>
      </c>
      <c r="G122" s="37">
        <f t="shared" si="14"/>
        <v>22350.239999999998</v>
      </c>
      <c r="H122" s="1"/>
      <c r="I122" s="16">
        <f t="shared" si="13"/>
        <v>14</v>
      </c>
      <c r="J122" s="18" t="str">
        <f t="shared" si="2"/>
        <v>Предохранитель, ПКТ 102-6-40-31,5У3 (патрон 1шт + контакт 2шт + изолятор 2шт)</v>
      </c>
      <c r="K122" s="27"/>
      <c r="L122" s="19" t="str">
        <f t="shared" si="3"/>
        <v>шт</v>
      </c>
      <c r="M122" s="23">
        <f t="shared" si="4"/>
        <v>931.26</v>
      </c>
      <c r="N122" s="26"/>
      <c r="O122" s="19">
        <f t="shared" si="5"/>
        <v>24</v>
      </c>
      <c r="P122" s="21">
        <f t="shared" si="6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9" thickBot="1" x14ac:dyDescent="0.3">
      <c r="A123" s="6"/>
      <c r="B123" s="11">
        <v>15</v>
      </c>
      <c r="C123" s="28" t="s">
        <v>94</v>
      </c>
      <c r="D123" s="43" t="s">
        <v>105</v>
      </c>
      <c r="E123" s="31">
        <v>719.08</v>
      </c>
      <c r="F123" s="29">
        <v>9</v>
      </c>
      <c r="G123" s="37">
        <f t="shared" si="14"/>
        <v>6471.72</v>
      </c>
      <c r="H123" s="1"/>
      <c r="I123" s="16">
        <f t="shared" si="13"/>
        <v>15</v>
      </c>
      <c r="J123" s="18" t="str">
        <f t="shared" si="2"/>
        <v>Предохранитель, ПКН 001-10УЗ (патрон 1шт + контакт 2шт + изолятор 2шт)</v>
      </c>
      <c r="K123" s="27"/>
      <c r="L123" s="19" t="str">
        <f t="shared" si="3"/>
        <v>компл</v>
      </c>
      <c r="M123" s="23">
        <f t="shared" si="4"/>
        <v>719.08</v>
      </c>
      <c r="N123" s="26"/>
      <c r="O123" s="19">
        <f t="shared" si="5"/>
        <v>9</v>
      </c>
      <c r="P123" s="21">
        <f t="shared" si="6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9" thickBot="1" x14ac:dyDescent="0.3">
      <c r="A124" s="6"/>
      <c r="B124" s="11">
        <v>16</v>
      </c>
      <c r="C124" s="28" t="s">
        <v>96</v>
      </c>
      <c r="D124" s="43" t="s">
        <v>19</v>
      </c>
      <c r="E124" s="31">
        <v>1485.31</v>
      </c>
      <c r="F124" s="29">
        <v>3</v>
      </c>
      <c r="G124" s="37">
        <f t="shared" si="14"/>
        <v>4455.93</v>
      </c>
      <c r="H124" s="1"/>
      <c r="I124" s="16">
        <f t="shared" si="13"/>
        <v>16</v>
      </c>
      <c r="J124" s="18" t="str">
        <f t="shared" si="2"/>
        <v>Предохранитель, ПКТ 103-10-80-20 У3 (патрон 1шт + контакт 2шт + изолятор 2шт)</v>
      </c>
      <c r="K124" s="27"/>
      <c r="L124" s="19" t="str">
        <f t="shared" si="3"/>
        <v>шт</v>
      </c>
      <c r="M124" s="23">
        <f t="shared" si="4"/>
        <v>1485.31</v>
      </c>
      <c r="N124" s="26"/>
      <c r="O124" s="19">
        <f t="shared" si="5"/>
        <v>3</v>
      </c>
      <c r="P124" s="21">
        <f t="shared" si="6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39" thickBot="1" x14ac:dyDescent="0.3">
      <c r="A125" s="6"/>
      <c r="B125" s="11">
        <v>17</v>
      </c>
      <c r="C125" s="28" t="s">
        <v>55</v>
      </c>
      <c r="D125" s="43" t="s">
        <v>19</v>
      </c>
      <c r="E125" s="31">
        <v>931.26</v>
      </c>
      <c r="F125" s="29">
        <v>3</v>
      </c>
      <c r="G125" s="37">
        <f t="shared" si="14"/>
        <v>2793.7799999999997</v>
      </c>
      <c r="H125" s="1"/>
      <c r="I125" s="16">
        <f t="shared" si="13"/>
        <v>17</v>
      </c>
      <c r="J125" s="18" t="str">
        <f t="shared" si="2"/>
        <v>Предохранитель, ПКТ 102-10-40-31,5 У3 (патрон 1шт + контакт 2шт + изолятор 2шт)</v>
      </c>
      <c r="K125" s="27"/>
      <c r="L125" s="19" t="str">
        <f t="shared" si="3"/>
        <v>шт</v>
      </c>
      <c r="M125" s="23">
        <f t="shared" si="4"/>
        <v>931.26</v>
      </c>
      <c r="N125" s="26"/>
      <c r="O125" s="19">
        <f t="shared" si="5"/>
        <v>3</v>
      </c>
      <c r="P125" s="21">
        <f t="shared" si="6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9" thickBot="1" x14ac:dyDescent="0.3">
      <c r="A126" s="6"/>
      <c r="B126" s="11">
        <v>18</v>
      </c>
      <c r="C126" s="28" t="s">
        <v>112</v>
      </c>
      <c r="D126" s="43" t="s">
        <v>19</v>
      </c>
      <c r="E126" s="31">
        <v>424.37</v>
      </c>
      <c r="F126" s="29">
        <v>3</v>
      </c>
      <c r="G126" s="37">
        <f t="shared" si="14"/>
        <v>1273.1100000000001</v>
      </c>
      <c r="H126" s="1"/>
      <c r="I126" s="16">
        <f t="shared" si="13"/>
        <v>18</v>
      </c>
      <c r="J126" s="18" t="str">
        <f t="shared" si="2"/>
        <v>Предохранитель, ПН2 400 400А (вставка плавкая 1шт + контакт основания 2шт.)</v>
      </c>
      <c r="K126" s="27"/>
      <c r="L126" s="19" t="str">
        <f t="shared" si="3"/>
        <v>шт</v>
      </c>
      <c r="M126" s="23">
        <f t="shared" si="4"/>
        <v>424.37</v>
      </c>
      <c r="N126" s="26"/>
      <c r="O126" s="19">
        <f t="shared" si="5"/>
        <v>3</v>
      </c>
      <c r="P126" s="21">
        <f t="shared" si="6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9" thickBot="1" x14ac:dyDescent="0.3">
      <c r="A127" s="6"/>
      <c r="B127" s="11">
        <v>19</v>
      </c>
      <c r="C127" s="28" t="s">
        <v>113</v>
      </c>
      <c r="D127" s="43" t="s">
        <v>19</v>
      </c>
      <c r="E127" s="31">
        <v>254.81</v>
      </c>
      <c r="F127" s="29">
        <v>295</v>
      </c>
      <c r="G127" s="37">
        <f t="shared" si="14"/>
        <v>75168.95</v>
      </c>
      <c r="H127" s="1"/>
      <c r="I127" s="16">
        <f t="shared" si="13"/>
        <v>19</v>
      </c>
      <c r="J127" s="18" t="str">
        <f t="shared" si="2"/>
        <v>Предохранитель, ПН2 250 250А (вставка плавкая 1шт + контакт основания 2шт.)</v>
      </c>
      <c r="K127" s="27"/>
      <c r="L127" s="19" t="str">
        <f t="shared" si="3"/>
        <v>шт</v>
      </c>
      <c r="M127" s="23">
        <f t="shared" si="4"/>
        <v>254.81</v>
      </c>
      <c r="N127" s="26"/>
      <c r="O127" s="19">
        <f t="shared" si="5"/>
        <v>295</v>
      </c>
      <c r="P127" s="21">
        <f t="shared" si="6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9" thickBot="1" x14ac:dyDescent="0.3">
      <c r="A128" s="6"/>
      <c r="B128" s="11">
        <v>20</v>
      </c>
      <c r="C128" s="28" t="s">
        <v>114</v>
      </c>
      <c r="D128" s="43" t="s">
        <v>19</v>
      </c>
      <c r="E128" s="31">
        <v>931.26</v>
      </c>
      <c r="F128" s="29">
        <v>12</v>
      </c>
      <c r="G128" s="37">
        <f t="shared" si="14"/>
        <v>11175.119999999999</v>
      </c>
      <c r="H128" s="1"/>
      <c r="I128" s="16">
        <f t="shared" si="13"/>
        <v>20</v>
      </c>
      <c r="J128" s="18" t="str">
        <f t="shared" si="2"/>
        <v>Предохранитель, ПКТ 102-10-50-12,5У3 (патрон 1шт + контакт 2шт + изолятор 2шт)</v>
      </c>
      <c r="K128" s="27"/>
      <c r="L128" s="19" t="str">
        <f t="shared" si="3"/>
        <v>шт</v>
      </c>
      <c r="M128" s="23">
        <f t="shared" si="4"/>
        <v>931.26</v>
      </c>
      <c r="N128" s="26"/>
      <c r="O128" s="19">
        <f t="shared" si="5"/>
        <v>12</v>
      </c>
      <c r="P128" s="21">
        <f t="shared" si="6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thickBot="1" x14ac:dyDescent="0.3">
      <c r="A129" s="6"/>
      <c r="B129" s="103" t="s">
        <v>25</v>
      </c>
      <c r="C129" s="104"/>
      <c r="D129" s="104"/>
      <c r="E129" s="104"/>
      <c r="F129" s="105"/>
      <c r="G129" s="32">
        <f>SUM(G109:G128)</f>
        <v>200427.28999999998</v>
      </c>
      <c r="H129" s="47"/>
      <c r="I129" s="74" t="s">
        <v>25</v>
      </c>
      <c r="J129" s="75"/>
      <c r="K129" s="75"/>
      <c r="L129" s="75"/>
      <c r="M129" s="75"/>
      <c r="N129" s="75"/>
      <c r="O129" s="76"/>
      <c r="P129" s="44">
        <f>SUM(P109:P128)</f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thickBot="1" x14ac:dyDescent="0.3">
      <c r="A130" s="6"/>
      <c r="B130" s="77" t="s">
        <v>26</v>
      </c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7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9" thickBot="1" x14ac:dyDescent="0.3">
      <c r="A131" s="6"/>
      <c r="B131" s="34">
        <v>1</v>
      </c>
      <c r="C131" s="28" t="s">
        <v>115</v>
      </c>
      <c r="D131" s="43" t="s">
        <v>19</v>
      </c>
      <c r="E131" s="30">
        <v>93.4</v>
      </c>
      <c r="F131" s="29">
        <v>48</v>
      </c>
      <c r="G131" s="37">
        <f>F131*E131</f>
        <v>4483.2000000000007</v>
      </c>
      <c r="H131" s="1"/>
      <c r="I131" s="38">
        <f t="shared" si="13"/>
        <v>1</v>
      </c>
      <c r="J131" s="48" t="str">
        <f t="shared" si="2"/>
        <v>Контакт с замком для предохранителей ПК-10, КО2-10У3</v>
      </c>
      <c r="K131" s="40"/>
      <c r="L131" s="41" t="str">
        <f t="shared" si="3"/>
        <v>шт</v>
      </c>
      <c r="M131" s="42">
        <f t="shared" si="4"/>
        <v>93.4</v>
      </c>
      <c r="N131" s="36"/>
      <c r="O131" s="41">
        <f t="shared" si="5"/>
        <v>48</v>
      </c>
      <c r="P131" s="49">
        <f t="shared" si="6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6.25" thickBot="1" x14ac:dyDescent="0.3">
      <c r="A132" s="6"/>
      <c r="B132" s="11">
        <v>2</v>
      </c>
      <c r="C132" s="28" t="s">
        <v>46</v>
      </c>
      <c r="D132" s="43" t="s">
        <v>19</v>
      </c>
      <c r="E132" s="31">
        <v>435.25</v>
      </c>
      <c r="F132" s="29">
        <v>10</v>
      </c>
      <c r="G132" s="37">
        <f t="shared" ref="G132:G160" si="15">F132*E132</f>
        <v>4352.5</v>
      </c>
      <c r="H132" s="1"/>
      <c r="I132" s="16">
        <f t="shared" si="13"/>
        <v>2</v>
      </c>
      <c r="J132" s="48" t="str">
        <f t="shared" si="2"/>
        <v>Патрон предохранителя, ПТ 1,1-10-10-31,5 У3</v>
      </c>
      <c r="K132" s="27"/>
      <c r="L132" s="41" t="str">
        <f t="shared" si="3"/>
        <v>шт</v>
      </c>
      <c r="M132" s="42">
        <f t="shared" si="4"/>
        <v>435.25</v>
      </c>
      <c r="N132" s="26"/>
      <c r="O132" s="41">
        <f t="shared" si="5"/>
        <v>10</v>
      </c>
      <c r="P132" s="49">
        <f t="shared" si="6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6.25" thickBot="1" x14ac:dyDescent="0.3">
      <c r="A133" s="6"/>
      <c r="B133" s="11">
        <v>3</v>
      </c>
      <c r="C133" s="28" t="s">
        <v>116</v>
      </c>
      <c r="D133" s="43" t="s">
        <v>19</v>
      </c>
      <c r="E133" s="31">
        <v>289.26</v>
      </c>
      <c r="F133" s="29">
        <v>10</v>
      </c>
      <c r="G133" s="37">
        <f t="shared" si="15"/>
        <v>2892.6</v>
      </c>
      <c r="H133" s="1"/>
      <c r="I133" s="38">
        <f t="shared" si="13"/>
        <v>3</v>
      </c>
      <c r="J133" s="48" t="str">
        <f t="shared" si="2"/>
        <v>Патрон предохранителя, ПН-01-6У3</v>
      </c>
      <c r="K133" s="27"/>
      <c r="L133" s="41" t="str">
        <f t="shared" si="3"/>
        <v>шт</v>
      </c>
      <c r="M133" s="42">
        <f t="shared" si="4"/>
        <v>289.26</v>
      </c>
      <c r="N133" s="26"/>
      <c r="O133" s="41">
        <f t="shared" si="5"/>
        <v>10</v>
      </c>
      <c r="P133" s="49">
        <f t="shared" si="6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6.25" thickBot="1" x14ac:dyDescent="0.3">
      <c r="A134" s="6"/>
      <c r="B134" s="11">
        <v>4</v>
      </c>
      <c r="C134" s="28" t="s">
        <v>77</v>
      </c>
      <c r="D134" s="43" t="s">
        <v>19</v>
      </c>
      <c r="E134" s="31">
        <v>289.26</v>
      </c>
      <c r="F134" s="29">
        <v>10</v>
      </c>
      <c r="G134" s="37">
        <f t="shared" si="15"/>
        <v>2892.6</v>
      </c>
      <c r="H134" s="1"/>
      <c r="I134" s="16">
        <f t="shared" si="13"/>
        <v>4</v>
      </c>
      <c r="J134" s="48" t="str">
        <f t="shared" si="2"/>
        <v>Патрон предохранителя, ПТ 1.1-6-31,5-20 УЗ</v>
      </c>
      <c r="K134" s="27"/>
      <c r="L134" s="41" t="str">
        <f t="shared" si="3"/>
        <v>шт</v>
      </c>
      <c r="M134" s="42">
        <f t="shared" si="4"/>
        <v>289.26</v>
      </c>
      <c r="N134" s="26"/>
      <c r="O134" s="41">
        <f t="shared" si="5"/>
        <v>10</v>
      </c>
      <c r="P134" s="49">
        <f t="shared" si="6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6.25" thickBot="1" x14ac:dyDescent="0.3">
      <c r="A135" s="6"/>
      <c r="B135" s="11">
        <v>5</v>
      </c>
      <c r="C135" s="28" t="s">
        <v>83</v>
      </c>
      <c r="D135" s="43" t="s">
        <v>19</v>
      </c>
      <c r="E135" s="31">
        <v>94.16</v>
      </c>
      <c r="F135" s="29">
        <v>96</v>
      </c>
      <c r="G135" s="37">
        <f t="shared" si="15"/>
        <v>9039.36</v>
      </c>
      <c r="H135" s="1"/>
      <c r="I135" s="38">
        <f t="shared" si="13"/>
        <v>5</v>
      </c>
      <c r="J135" s="48" t="str">
        <f t="shared" si="2"/>
        <v>Перемычка плавкая для ПН-2 250А, ПН-2 250А</v>
      </c>
      <c r="K135" s="27"/>
      <c r="L135" s="41" t="str">
        <f t="shared" si="3"/>
        <v>шт</v>
      </c>
      <c r="M135" s="42">
        <f t="shared" si="4"/>
        <v>94.16</v>
      </c>
      <c r="N135" s="26"/>
      <c r="O135" s="41">
        <f t="shared" si="5"/>
        <v>96</v>
      </c>
      <c r="P135" s="49">
        <f t="shared" si="6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9" thickBot="1" x14ac:dyDescent="0.3">
      <c r="A136" s="6"/>
      <c r="B136" s="11">
        <v>6</v>
      </c>
      <c r="C136" s="28" t="s">
        <v>117</v>
      </c>
      <c r="D136" s="43" t="s">
        <v>19</v>
      </c>
      <c r="E136" s="31">
        <v>53.5</v>
      </c>
      <c r="F136" s="29">
        <v>6</v>
      </c>
      <c r="G136" s="37">
        <f t="shared" si="15"/>
        <v>321</v>
      </c>
      <c r="H136" s="1"/>
      <c r="I136" s="16">
        <f t="shared" si="13"/>
        <v>6</v>
      </c>
      <c r="J136" s="48" t="str">
        <f t="shared" si="2"/>
        <v>Плавкий элемент к ПН2-250 ПН2-250  160 А (ПН5.599.003-03), ПН2-250  160 А (ПН5.599.003-03)</v>
      </c>
      <c r="K136" s="27"/>
      <c r="L136" s="41" t="str">
        <f t="shared" si="3"/>
        <v>шт</v>
      </c>
      <c r="M136" s="42">
        <f t="shared" si="4"/>
        <v>53.5</v>
      </c>
      <c r="N136" s="26"/>
      <c r="O136" s="41">
        <f t="shared" si="5"/>
        <v>6</v>
      </c>
      <c r="P136" s="49">
        <f t="shared" si="6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39" thickBot="1" x14ac:dyDescent="0.3">
      <c r="A137" s="6"/>
      <c r="B137" s="11">
        <v>7</v>
      </c>
      <c r="C137" s="28" t="s">
        <v>118</v>
      </c>
      <c r="D137" s="43" t="s">
        <v>19</v>
      </c>
      <c r="E137" s="31">
        <v>67.41</v>
      </c>
      <c r="F137" s="29">
        <v>9</v>
      </c>
      <c r="G137" s="37">
        <f t="shared" si="15"/>
        <v>606.68999999999994</v>
      </c>
      <c r="H137" s="1"/>
      <c r="I137" s="38">
        <f t="shared" si="13"/>
        <v>7</v>
      </c>
      <c r="J137" s="48" t="str">
        <f t="shared" si="2"/>
        <v>Плавкий элемент к ПН2-250 ПН2-250  200 А (ПН5.599.003-01), ПН2-250  200 А (ПН5.599.003-01)</v>
      </c>
      <c r="K137" s="27"/>
      <c r="L137" s="41" t="str">
        <f t="shared" si="3"/>
        <v>шт</v>
      </c>
      <c r="M137" s="42">
        <f t="shared" si="4"/>
        <v>67.41</v>
      </c>
      <c r="N137" s="26"/>
      <c r="O137" s="41">
        <f t="shared" si="5"/>
        <v>9</v>
      </c>
      <c r="P137" s="49">
        <f t="shared" si="6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9" thickBot="1" x14ac:dyDescent="0.3">
      <c r="A138" s="6"/>
      <c r="B138" s="11">
        <v>8</v>
      </c>
      <c r="C138" s="28" t="s">
        <v>119</v>
      </c>
      <c r="D138" s="43" t="s">
        <v>19</v>
      </c>
      <c r="E138" s="31">
        <v>61.66</v>
      </c>
      <c r="F138" s="29">
        <v>48</v>
      </c>
      <c r="G138" s="37">
        <f t="shared" si="15"/>
        <v>2959.68</v>
      </c>
      <c r="H138" s="1"/>
      <c r="I138" s="16">
        <f t="shared" si="13"/>
        <v>8</v>
      </c>
      <c r="J138" s="48" t="str">
        <f t="shared" si="2"/>
        <v>Плавкий элемент к ПН2-250 ПН2-250  250 А (ПН5.599.002-01), ПН2-250  250 А (ПН5.599.002-01)</v>
      </c>
      <c r="K138" s="27"/>
      <c r="L138" s="41" t="str">
        <f t="shared" si="3"/>
        <v>шт</v>
      </c>
      <c r="M138" s="42">
        <f t="shared" si="4"/>
        <v>61.66</v>
      </c>
      <c r="N138" s="26"/>
      <c r="O138" s="41">
        <f t="shared" si="5"/>
        <v>48</v>
      </c>
      <c r="P138" s="49">
        <f t="shared" si="6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9" thickBot="1" x14ac:dyDescent="0.3">
      <c r="A139" s="6"/>
      <c r="B139" s="11">
        <v>9</v>
      </c>
      <c r="C139" s="28" t="s">
        <v>120</v>
      </c>
      <c r="D139" s="43" t="s">
        <v>19</v>
      </c>
      <c r="E139" s="31">
        <v>74.36</v>
      </c>
      <c r="F139" s="29">
        <v>6</v>
      </c>
      <c r="G139" s="37">
        <f t="shared" si="15"/>
        <v>446.15999999999997</v>
      </c>
      <c r="H139" s="1"/>
      <c r="I139" s="38">
        <f t="shared" si="13"/>
        <v>9</v>
      </c>
      <c r="J139" s="48" t="str">
        <f t="shared" si="2"/>
        <v>Плавкий элемент к ПН2-400 ПН2-400  400 А (ПН5.599.003-03), ПН2-400  400 А (ПН5.599.003-03)</v>
      </c>
      <c r="K139" s="27"/>
      <c r="L139" s="41" t="str">
        <f t="shared" si="3"/>
        <v>шт</v>
      </c>
      <c r="M139" s="42">
        <f t="shared" si="4"/>
        <v>74.36</v>
      </c>
      <c r="N139" s="26"/>
      <c r="O139" s="41">
        <f t="shared" si="5"/>
        <v>6</v>
      </c>
      <c r="P139" s="49">
        <f t="shared" si="6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6.25" thickBot="1" x14ac:dyDescent="0.3">
      <c r="A140" s="6"/>
      <c r="B140" s="11">
        <v>10</v>
      </c>
      <c r="C140" s="28" t="s">
        <v>50</v>
      </c>
      <c r="D140" s="43" t="s">
        <v>19</v>
      </c>
      <c r="E140" s="31">
        <v>11229.56</v>
      </c>
      <c r="F140" s="29">
        <v>6</v>
      </c>
      <c r="G140" s="37">
        <f t="shared" si="15"/>
        <v>67377.36</v>
      </c>
      <c r="H140" s="1"/>
      <c r="I140" s="16">
        <f t="shared" si="13"/>
        <v>10</v>
      </c>
      <c r="J140" s="48" t="str">
        <f t="shared" si="2"/>
        <v>Предохранитель, ПСН-35 8А, 1044мм</v>
      </c>
      <c r="K140" s="27"/>
      <c r="L140" s="41" t="str">
        <f t="shared" si="3"/>
        <v>шт</v>
      </c>
      <c r="M140" s="42">
        <f t="shared" si="4"/>
        <v>11229.56</v>
      </c>
      <c r="N140" s="26"/>
      <c r="O140" s="41">
        <f t="shared" si="5"/>
        <v>6</v>
      </c>
      <c r="P140" s="49">
        <f t="shared" si="6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39" thickBot="1" x14ac:dyDescent="0.3">
      <c r="A141" s="6"/>
      <c r="B141" s="11">
        <v>11</v>
      </c>
      <c r="C141" s="28" t="s">
        <v>121</v>
      </c>
      <c r="D141" s="43" t="s">
        <v>19</v>
      </c>
      <c r="E141" s="31">
        <v>719.08</v>
      </c>
      <c r="F141" s="29">
        <v>10</v>
      </c>
      <c r="G141" s="37">
        <f t="shared" si="15"/>
        <v>7190.8</v>
      </c>
      <c r="H141" s="1"/>
      <c r="I141" s="38">
        <f t="shared" si="13"/>
        <v>11</v>
      </c>
      <c r="J141" s="48" t="str">
        <f t="shared" si="2"/>
        <v>Предохранитель, ПКТ 101-10-20-12,5 У3 (патрон 1шт + контакт 2шт + изолятор 2шт)</v>
      </c>
      <c r="K141" s="27"/>
      <c r="L141" s="41" t="str">
        <f t="shared" si="3"/>
        <v>шт</v>
      </c>
      <c r="M141" s="42">
        <f t="shared" si="4"/>
        <v>719.08</v>
      </c>
      <c r="N141" s="26"/>
      <c r="O141" s="41">
        <f t="shared" si="5"/>
        <v>10</v>
      </c>
      <c r="P141" s="49">
        <f t="shared" si="6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9" thickBot="1" x14ac:dyDescent="0.3">
      <c r="A142" s="6"/>
      <c r="B142" s="11">
        <v>12</v>
      </c>
      <c r="C142" s="28" t="s">
        <v>122</v>
      </c>
      <c r="D142" s="43" t="s">
        <v>19</v>
      </c>
      <c r="E142" s="31">
        <v>737.11</v>
      </c>
      <c r="F142" s="29">
        <v>10</v>
      </c>
      <c r="G142" s="37">
        <f t="shared" si="15"/>
        <v>7371.1</v>
      </c>
      <c r="H142" s="1"/>
      <c r="I142" s="16">
        <f t="shared" si="13"/>
        <v>12</v>
      </c>
      <c r="J142" s="48" t="str">
        <f t="shared" si="2"/>
        <v>Предохранитель, ПКТ 101-10-2-31,5У3 (патрон 1шт + контакт 2шт + изолятор 2шт)</v>
      </c>
      <c r="K142" s="27"/>
      <c r="L142" s="41" t="str">
        <f t="shared" si="3"/>
        <v>шт</v>
      </c>
      <c r="M142" s="42">
        <f t="shared" si="4"/>
        <v>737.11</v>
      </c>
      <c r="N142" s="26"/>
      <c r="O142" s="41">
        <f t="shared" si="5"/>
        <v>10</v>
      </c>
      <c r="P142" s="49">
        <f t="shared" si="6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9" thickBot="1" x14ac:dyDescent="0.3">
      <c r="A143" s="6"/>
      <c r="B143" s="11">
        <v>13</v>
      </c>
      <c r="C143" s="28" t="s">
        <v>123</v>
      </c>
      <c r="D143" s="43" t="s">
        <v>19</v>
      </c>
      <c r="E143" s="31">
        <v>719.08</v>
      </c>
      <c r="F143" s="29">
        <v>6</v>
      </c>
      <c r="G143" s="37">
        <f t="shared" si="15"/>
        <v>4314.4800000000005</v>
      </c>
      <c r="H143" s="1"/>
      <c r="I143" s="38">
        <f t="shared" si="13"/>
        <v>13</v>
      </c>
      <c r="J143" s="48" t="str">
        <f t="shared" si="2"/>
        <v>Предохранитель, ПКТ 101-10-10-12,5У3 (патрон 1шт + контакт 2шт + изолятор 2шт)</v>
      </c>
      <c r="K143" s="27"/>
      <c r="L143" s="41" t="str">
        <f t="shared" si="3"/>
        <v>шт</v>
      </c>
      <c r="M143" s="42">
        <f t="shared" si="4"/>
        <v>719.08</v>
      </c>
      <c r="N143" s="26"/>
      <c r="O143" s="41">
        <f t="shared" si="5"/>
        <v>6</v>
      </c>
      <c r="P143" s="49">
        <f t="shared" si="6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9" thickBot="1" x14ac:dyDescent="0.3">
      <c r="A144" s="6"/>
      <c r="B144" s="11">
        <v>14</v>
      </c>
      <c r="C144" s="28" t="s">
        <v>124</v>
      </c>
      <c r="D144" s="43" t="s">
        <v>19</v>
      </c>
      <c r="E144" s="31">
        <v>719.08</v>
      </c>
      <c r="F144" s="29">
        <v>3</v>
      </c>
      <c r="G144" s="37">
        <f t="shared" si="15"/>
        <v>2157.2400000000002</v>
      </c>
      <c r="H144" s="1"/>
      <c r="I144" s="16">
        <f t="shared" si="13"/>
        <v>14</v>
      </c>
      <c r="J144" s="48" t="str">
        <f t="shared" si="2"/>
        <v>Предохранитель, ПКТ 101-10-16-12,5 У3 (патрон 1шт + контакт 2шт + изолятор 2шт)</v>
      </c>
      <c r="K144" s="27"/>
      <c r="L144" s="41" t="str">
        <f t="shared" si="3"/>
        <v>шт</v>
      </c>
      <c r="M144" s="42">
        <f t="shared" si="4"/>
        <v>719.08</v>
      </c>
      <c r="N144" s="26"/>
      <c r="O144" s="41">
        <f t="shared" si="5"/>
        <v>3</v>
      </c>
      <c r="P144" s="49">
        <f t="shared" si="6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9" thickBot="1" x14ac:dyDescent="0.3">
      <c r="A145" s="6"/>
      <c r="B145" s="11">
        <v>15</v>
      </c>
      <c r="C145" s="28" t="s">
        <v>125</v>
      </c>
      <c r="D145" s="43" t="s">
        <v>19</v>
      </c>
      <c r="E145" s="31">
        <v>931.26</v>
      </c>
      <c r="F145" s="29">
        <v>31</v>
      </c>
      <c r="G145" s="37">
        <f t="shared" si="15"/>
        <v>28869.06</v>
      </c>
      <c r="H145" s="1"/>
      <c r="I145" s="38">
        <f t="shared" si="13"/>
        <v>15</v>
      </c>
      <c r="J145" s="48" t="str">
        <f t="shared" si="2"/>
        <v>Предохранитель, ПКТ 102-6-50-31,5У3 (патрон 1шт + контакт 2шт + изолятор 2шт)</v>
      </c>
      <c r="K145" s="27"/>
      <c r="L145" s="41" t="str">
        <f t="shared" si="3"/>
        <v>шт</v>
      </c>
      <c r="M145" s="42">
        <f t="shared" si="4"/>
        <v>931.26</v>
      </c>
      <c r="N145" s="26"/>
      <c r="O145" s="41">
        <f t="shared" si="5"/>
        <v>31</v>
      </c>
      <c r="P145" s="49">
        <f t="shared" si="6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9" thickBot="1" x14ac:dyDescent="0.3">
      <c r="A146" s="6"/>
      <c r="B146" s="11">
        <v>16</v>
      </c>
      <c r="C146" s="28" t="s">
        <v>95</v>
      </c>
      <c r="D146" s="43" t="s">
        <v>19</v>
      </c>
      <c r="E146" s="31">
        <v>5911.94</v>
      </c>
      <c r="F146" s="29">
        <v>12</v>
      </c>
      <c r="G146" s="37">
        <f t="shared" si="15"/>
        <v>70943.28</v>
      </c>
      <c r="H146" s="1"/>
      <c r="I146" s="16">
        <f t="shared" si="13"/>
        <v>16</v>
      </c>
      <c r="J146" s="48" t="str">
        <f t="shared" si="2"/>
        <v>Предохранитель, ПКН 001-35У1 (патрон 1шт + контакт 2шт + изолятор 2шт)</v>
      </c>
      <c r="K146" s="27"/>
      <c r="L146" s="41" t="str">
        <f t="shared" si="3"/>
        <v>шт</v>
      </c>
      <c r="M146" s="42">
        <f t="shared" si="4"/>
        <v>5911.94</v>
      </c>
      <c r="N146" s="26"/>
      <c r="O146" s="41">
        <f t="shared" si="5"/>
        <v>12</v>
      </c>
      <c r="P146" s="49">
        <f t="shared" si="6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9" thickBot="1" x14ac:dyDescent="0.3">
      <c r="A147" s="6"/>
      <c r="B147" s="11">
        <v>17</v>
      </c>
      <c r="C147" s="28" t="s">
        <v>55</v>
      </c>
      <c r="D147" s="43" t="s">
        <v>19</v>
      </c>
      <c r="E147" s="31">
        <v>931.26</v>
      </c>
      <c r="F147" s="29">
        <v>10</v>
      </c>
      <c r="G147" s="37">
        <f t="shared" si="15"/>
        <v>9312.6</v>
      </c>
      <c r="H147" s="1"/>
      <c r="I147" s="38">
        <f t="shared" si="13"/>
        <v>17</v>
      </c>
      <c r="J147" s="48" t="str">
        <f t="shared" si="2"/>
        <v>Предохранитель, ПКТ 102-10-40-31,5 У3 (патрон 1шт + контакт 2шт + изолятор 2шт)</v>
      </c>
      <c r="K147" s="27"/>
      <c r="L147" s="41" t="str">
        <f t="shared" si="3"/>
        <v>шт</v>
      </c>
      <c r="M147" s="42">
        <f t="shared" si="4"/>
        <v>931.26</v>
      </c>
      <c r="N147" s="26"/>
      <c r="O147" s="41">
        <f t="shared" si="5"/>
        <v>10</v>
      </c>
      <c r="P147" s="49">
        <f t="shared" si="6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9" thickBot="1" x14ac:dyDescent="0.3">
      <c r="A148" s="6"/>
      <c r="B148" s="11">
        <v>18</v>
      </c>
      <c r="C148" s="28" t="s">
        <v>126</v>
      </c>
      <c r="D148" s="43" t="s">
        <v>19</v>
      </c>
      <c r="E148" s="31">
        <v>1485.31</v>
      </c>
      <c r="F148" s="29">
        <v>10</v>
      </c>
      <c r="G148" s="37">
        <f t="shared" si="15"/>
        <v>14853.099999999999</v>
      </c>
      <c r="H148" s="1"/>
      <c r="I148" s="16">
        <f t="shared" si="13"/>
        <v>18</v>
      </c>
      <c r="J148" s="48" t="str">
        <f t="shared" si="2"/>
        <v>Предохранитель, ПКТ 103-6-160-20 УЗ (патрон 1шт + контакт 2шт + изолятор 2шт)</v>
      </c>
      <c r="K148" s="27"/>
      <c r="L148" s="41" t="str">
        <f t="shared" si="3"/>
        <v>шт</v>
      </c>
      <c r="M148" s="42">
        <f t="shared" si="4"/>
        <v>1485.31</v>
      </c>
      <c r="N148" s="26"/>
      <c r="O148" s="41">
        <f t="shared" si="5"/>
        <v>10</v>
      </c>
      <c r="P148" s="49">
        <f t="shared" si="6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9" thickBot="1" x14ac:dyDescent="0.3">
      <c r="A149" s="6"/>
      <c r="B149" s="11">
        <v>19</v>
      </c>
      <c r="C149" s="28" t="s">
        <v>127</v>
      </c>
      <c r="D149" s="43" t="s">
        <v>19</v>
      </c>
      <c r="E149" s="31">
        <v>1721.25</v>
      </c>
      <c r="F149" s="29">
        <v>3</v>
      </c>
      <c r="G149" s="37">
        <f t="shared" si="15"/>
        <v>5163.75</v>
      </c>
      <c r="H149" s="1"/>
      <c r="I149" s="38">
        <f t="shared" si="13"/>
        <v>19</v>
      </c>
      <c r="J149" s="48" t="str">
        <f t="shared" si="2"/>
        <v>Предохранитель, ПКТ 103-6-80-31,5УЗ (патрон 1шт + контакт 2шт + изолятор 2шт)</v>
      </c>
      <c r="K149" s="27"/>
      <c r="L149" s="41" t="str">
        <f t="shared" si="3"/>
        <v>шт</v>
      </c>
      <c r="M149" s="42">
        <f t="shared" si="4"/>
        <v>1721.25</v>
      </c>
      <c r="N149" s="26"/>
      <c r="O149" s="41">
        <f t="shared" si="5"/>
        <v>3</v>
      </c>
      <c r="P149" s="49">
        <f t="shared" si="6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39" thickBot="1" x14ac:dyDescent="0.3">
      <c r="A150" s="6"/>
      <c r="B150" s="11">
        <v>20</v>
      </c>
      <c r="C150" s="28" t="s">
        <v>128</v>
      </c>
      <c r="D150" s="43" t="s">
        <v>19</v>
      </c>
      <c r="E150" s="31">
        <v>931.26</v>
      </c>
      <c r="F150" s="29">
        <v>31</v>
      </c>
      <c r="G150" s="37">
        <f t="shared" si="15"/>
        <v>28869.06</v>
      </c>
      <c r="H150" s="1"/>
      <c r="I150" s="16">
        <f t="shared" si="13"/>
        <v>20</v>
      </c>
      <c r="J150" s="48" t="str">
        <f t="shared" si="2"/>
        <v>Предохранитель, ПКТ 102-6-80-20УЗ (патрон 1шт + контакт 2шт + изолятор 2шт)</v>
      </c>
      <c r="K150" s="27"/>
      <c r="L150" s="41" t="str">
        <f t="shared" si="3"/>
        <v>шт</v>
      </c>
      <c r="M150" s="42">
        <f t="shared" si="4"/>
        <v>931.26</v>
      </c>
      <c r="N150" s="26"/>
      <c r="O150" s="41">
        <f t="shared" si="5"/>
        <v>31</v>
      </c>
      <c r="P150" s="49">
        <f t="shared" si="6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39" thickBot="1" x14ac:dyDescent="0.3">
      <c r="A151" s="6"/>
      <c r="B151" s="11">
        <v>21</v>
      </c>
      <c r="C151" s="28" t="s">
        <v>98</v>
      </c>
      <c r="D151" s="43" t="s">
        <v>19</v>
      </c>
      <c r="E151" s="31">
        <v>1532.46</v>
      </c>
      <c r="F151" s="29">
        <v>10</v>
      </c>
      <c r="G151" s="37">
        <f t="shared" si="15"/>
        <v>15324.6</v>
      </c>
      <c r="H151" s="1"/>
      <c r="I151" s="38">
        <f t="shared" si="13"/>
        <v>21</v>
      </c>
      <c r="J151" s="48" t="str">
        <f t="shared" si="2"/>
        <v>Предохранитель, ПКТ 101-10-31,5-12,5У1 (патрон 1шт + контакт 2шт + изолятор 2шт)</v>
      </c>
      <c r="K151" s="27"/>
      <c r="L151" s="41" t="str">
        <f t="shared" si="3"/>
        <v>шт</v>
      </c>
      <c r="M151" s="42">
        <f t="shared" si="4"/>
        <v>1532.46</v>
      </c>
      <c r="N151" s="26"/>
      <c r="O151" s="41">
        <f t="shared" si="5"/>
        <v>10</v>
      </c>
      <c r="P151" s="49">
        <f t="shared" si="6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9" thickBot="1" x14ac:dyDescent="0.3">
      <c r="A152" s="6"/>
      <c r="B152" s="11">
        <v>22</v>
      </c>
      <c r="C152" s="28" t="s">
        <v>129</v>
      </c>
      <c r="D152" s="43" t="s">
        <v>19</v>
      </c>
      <c r="E152" s="31">
        <v>879.58</v>
      </c>
      <c r="F152" s="29">
        <v>15</v>
      </c>
      <c r="G152" s="37">
        <f t="shared" si="15"/>
        <v>13193.7</v>
      </c>
      <c r="H152" s="1"/>
      <c r="I152" s="16">
        <f t="shared" si="13"/>
        <v>22</v>
      </c>
      <c r="J152" s="48" t="str">
        <f t="shared" si="2"/>
        <v>Предохранитель, ПН 2 600 630А (вставка плавкая 1шт + контакт основания 2шт.)</v>
      </c>
      <c r="K152" s="27"/>
      <c r="L152" s="41" t="str">
        <f t="shared" si="3"/>
        <v>шт</v>
      </c>
      <c r="M152" s="42">
        <f t="shared" si="4"/>
        <v>879.58</v>
      </c>
      <c r="N152" s="26"/>
      <c r="O152" s="41">
        <f t="shared" si="5"/>
        <v>15</v>
      </c>
      <c r="P152" s="49">
        <f t="shared" si="6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9" thickBot="1" x14ac:dyDescent="0.3">
      <c r="A153" s="6"/>
      <c r="B153" s="11">
        <v>23</v>
      </c>
      <c r="C153" s="28" t="s">
        <v>113</v>
      </c>
      <c r="D153" s="43" t="s">
        <v>19</v>
      </c>
      <c r="E153" s="31">
        <v>254.81</v>
      </c>
      <c r="F153" s="29">
        <v>40</v>
      </c>
      <c r="G153" s="37">
        <f t="shared" si="15"/>
        <v>10192.4</v>
      </c>
      <c r="H153" s="1"/>
      <c r="I153" s="38">
        <f t="shared" si="13"/>
        <v>23</v>
      </c>
      <c r="J153" s="48" t="str">
        <f t="shared" si="2"/>
        <v>Предохранитель, ПН2 250 250А (вставка плавкая 1шт + контакт основания 2шт.)</v>
      </c>
      <c r="K153" s="27"/>
      <c r="L153" s="41" t="str">
        <f t="shared" si="3"/>
        <v>шт</v>
      </c>
      <c r="M153" s="42">
        <f t="shared" si="4"/>
        <v>254.81</v>
      </c>
      <c r="N153" s="26"/>
      <c r="O153" s="41">
        <f t="shared" si="5"/>
        <v>40</v>
      </c>
      <c r="P153" s="49">
        <f t="shared" si="6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39" thickBot="1" x14ac:dyDescent="0.3">
      <c r="A154" s="6"/>
      <c r="B154" s="11">
        <v>24</v>
      </c>
      <c r="C154" s="28" t="s">
        <v>130</v>
      </c>
      <c r="D154" s="43" t="s">
        <v>19</v>
      </c>
      <c r="E154" s="31">
        <v>170.47</v>
      </c>
      <c r="F154" s="29">
        <v>12</v>
      </c>
      <c r="G154" s="37">
        <f t="shared" si="15"/>
        <v>2045.6399999999999</v>
      </c>
      <c r="H154" s="1"/>
      <c r="I154" s="16">
        <f t="shared" si="13"/>
        <v>24</v>
      </c>
      <c r="J154" s="48" t="str">
        <f t="shared" si="2"/>
        <v>Предохранитель, ПН2 100 100А (вставка плавкая 1шт + контакт основания 2шт.)</v>
      </c>
      <c r="K154" s="27"/>
      <c r="L154" s="41" t="str">
        <f t="shared" si="3"/>
        <v>шт</v>
      </c>
      <c r="M154" s="42">
        <f t="shared" si="4"/>
        <v>170.47</v>
      </c>
      <c r="N154" s="26"/>
      <c r="O154" s="41">
        <f t="shared" si="5"/>
        <v>12</v>
      </c>
      <c r="P154" s="49">
        <f t="shared" si="6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9" thickBot="1" x14ac:dyDescent="0.3">
      <c r="A155" s="6"/>
      <c r="B155" s="11">
        <v>25</v>
      </c>
      <c r="C155" s="28" t="s">
        <v>131</v>
      </c>
      <c r="D155" s="43" t="s">
        <v>19</v>
      </c>
      <c r="E155" s="31">
        <v>1532.46</v>
      </c>
      <c r="F155" s="29">
        <v>10</v>
      </c>
      <c r="G155" s="37">
        <f t="shared" si="15"/>
        <v>15324.6</v>
      </c>
      <c r="H155" s="1"/>
      <c r="I155" s="38">
        <f t="shared" si="13"/>
        <v>25</v>
      </c>
      <c r="J155" s="48" t="str">
        <f t="shared" si="2"/>
        <v>Предохранитель, ПКТ 101-10-20-20У1 (патрон 1шт + контакт 2шт + изолятор 2шт)</v>
      </c>
      <c r="K155" s="27"/>
      <c r="L155" s="41" t="str">
        <f t="shared" si="3"/>
        <v>шт</v>
      </c>
      <c r="M155" s="42">
        <f t="shared" si="4"/>
        <v>1532.46</v>
      </c>
      <c r="N155" s="26"/>
      <c r="O155" s="41">
        <f t="shared" si="5"/>
        <v>10</v>
      </c>
      <c r="P155" s="49">
        <f t="shared" si="6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9" thickBot="1" x14ac:dyDescent="0.3">
      <c r="A156" s="6"/>
      <c r="B156" s="11">
        <v>26</v>
      </c>
      <c r="C156" s="28" t="s">
        <v>132</v>
      </c>
      <c r="D156" s="43" t="s">
        <v>19</v>
      </c>
      <c r="E156" s="31">
        <v>719.08</v>
      </c>
      <c r="F156" s="29">
        <v>6</v>
      </c>
      <c r="G156" s="37">
        <f t="shared" si="15"/>
        <v>4314.4800000000005</v>
      </c>
      <c r="H156" s="1"/>
      <c r="I156" s="16">
        <f t="shared" si="13"/>
        <v>26</v>
      </c>
      <c r="J156" s="48" t="str">
        <f t="shared" si="2"/>
        <v>Предохранитель, ПКТ 101-10-31,5-12,5У3 (патрон 1шт + контакт 2шт + изолятор 2шт)</v>
      </c>
      <c r="K156" s="27"/>
      <c r="L156" s="41" t="str">
        <f t="shared" si="3"/>
        <v>шт</v>
      </c>
      <c r="M156" s="42">
        <f t="shared" si="4"/>
        <v>719.08</v>
      </c>
      <c r="N156" s="26"/>
      <c r="O156" s="41">
        <f t="shared" si="5"/>
        <v>6</v>
      </c>
      <c r="P156" s="49">
        <f t="shared" si="6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9" thickBot="1" x14ac:dyDescent="0.3">
      <c r="A157" s="6"/>
      <c r="B157" s="11">
        <v>27</v>
      </c>
      <c r="C157" s="28" t="s">
        <v>101</v>
      </c>
      <c r="D157" s="43" t="s">
        <v>19</v>
      </c>
      <c r="E157" s="31">
        <v>254.81</v>
      </c>
      <c r="F157" s="29">
        <v>15</v>
      </c>
      <c r="G157" s="37">
        <f t="shared" si="15"/>
        <v>3822.15</v>
      </c>
      <c r="H157" s="1"/>
      <c r="I157" s="38">
        <f t="shared" si="13"/>
        <v>27</v>
      </c>
      <c r="J157" s="48" t="str">
        <f t="shared" si="2"/>
        <v>Предохранитель, ПН 2-250 100А (вставка плавкая 1шт + контакт основания 2шт.)</v>
      </c>
      <c r="K157" s="27"/>
      <c r="L157" s="41" t="str">
        <f t="shared" si="3"/>
        <v>шт</v>
      </c>
      <c r="M157" s="42">
        <f t="shared" si="4"/>
        <v>254.81</v>
      </c>
      <c r="N157" s="26"/>
      <c r="O157" s="41">
        <f t="shared" si="5"/>
        <v>15</v>
      </c>
      <c r="P157" s="49">
        <f t="shared" si="6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9" thickBot="1" x14ac:dyDescent="0.3">
      <c r="A158" s="6"/>
      <c r="B158" s="11">
        <v>28</v>
      </c>
      <c r="C158" s="28" t="s">
        <v>114</v>
      </c>
      <c r="D158" s="43" t="s">
        <v>19</v>
      </c>
      <c r="E158" s="31">
        <v>931.26</v>
      </c>
      <c r="F158" s="29">
        <v>16</v>
      </c>
      <c r="G158" s="37">
        <f t="shared" si="15"/>
        <v>14900.16</v>
      </c>
      <c r="H158" s="1"/>
      <c r="I158" s="16">
        <f t="shared" si="13"/>
        <v>28</v>
      </c>
      <c r="J158" s="48" t="str">
        <f t="shared" si="2"/>
        <v>Предохранитель, ПКТ 102-10-50-12,5У3 (патрон 1шт + контакт 2шт + изолятор 2шт)</v>
      </c>
      <c r="K158" s="27"/>
      <c r="L158" s="41" t="str">
        <f t="shared" si="3"/>
        <v>шт</v>
      </c>
      <c r="M158" s="42">
        <f t="shared" si="4"/>
        <v>931.26</v>
      </c>
      <c r="N158" s="26"/>
      <c r="O158" s="41">
        <f t="shared" si="5"/>
        <v>16</v>
      </c>
      <c r="P158" s="49">
        <f t="shared" si="6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9" thickBot="1" x14ac:dyDescent="0.3">
      <c r="A159" s="6"/>
      <c r="B159" s="11">
        <v>29</v>
      </c>
      <c r="C159" s="28" t="s">
        <v>133</v>
      </c>
      <c r="D159" s="43" t="s">
        <v>19</v>
      </c>
      <c r="E159" s="31">
        <v>719.08</v>
      </c>
      <c r="F159" s="29">
        <v>10</v>
      </c>
      <c r="G159" s="37">
        <f t="shared" si="15"/>
        <v>7190.8</v>
      </c>
      <c r="H159" s="1"/>
      <c r="I159" s="38">
        <f t="shared" si="13"/>
        <v>29</v>
      </c>
      <c r="J159" s="48" t="str">
        <f t="shared" si="2"/>
        <v>Предохранитель, ПКТ 101-6-31,5-20У3 (патрон 1шт + контакт 2шт + изолятор 2шт)</v>
      </c>
      <c r="K159" s="27"/>
      <c r="L159" s="41" t="str">
        <f t="shared" si="3"/>
        <v>шт</v>
      </c>
      <c r="M159" s="42">
        <f t="shared" si="4"/>
        <v>719.08</v>
      </c>
      <c r="N159" s="26"/>
      <c r="O159" s="41">
        <f t="shared" si="5"/>
        <v>10</v>
      </c>
      <c r="P159" s="49">
        <f t="shared" si="6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39" thickBot="1" x14ac:dyDescent="0.3">
      <c r="A160" s="6"/>
      <c r="B160" s="11">
        <v>30</v>
      </c>
      <c r="C160" s="28" t="s">
        <v>134</v>
      </c>
      <c r="D160" s="43" t="s">
        <v>19</v>
      </c>
      <c r="E160" s="31">
        <v>719.08</v>
      </c>
      <c r="F160" s="29">
        <v>9</v>
      </c>
      <c r="G160" s="37">
        <f t="shared" si="15"/>
        <v>6471.72</v>
      </c>
      <c r="H160" s="1"/>
      <c r="I160" s="16">
        <f t="shared" si="13"/>
        <v>30</v>
      </c>
      <c r="J160" s="48" t="str">
        <f t="shared" si="2"/>
        <v>Предохранитель, ПКТ 101-10-16-31,5У3 (патрон 1шт + контакт 2шт + изолятор 2шт)</v>
      </c>
      <c r="K160" s="27"/>
      <c r="L160" s="41" t="str">
        <f t="shared" si="3"/>
        <v>шт</v>
      </c>
      <c r="M160" s="42">
        <f t="shared" si="4"/>
        <v>719.08</v>
      </c>
      <c r="N160" s="26"/>
      <c r="O160" s="41">
        <f t="shared" si="5"/>
        <v>9</v>
      </c>
      <c r="P160" s="49">
        <f t="shared" si="6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thickBot="1" x14ac:dyDescent="0.3">
      <c r="A161" s="6"/>
      <c r="B161" s="71" t="s">
        <v>24</v>
      </c>
      <c r="C161" s="72"/>
      <c r="D161" s="72"/>
      <c r="E161" s="72"/>
      <c r="F161" s="73"/>
      <c r="G161" s="32">
        <f>SUM(G131:G160)</f>
        <v>367195.87</v>
      </c>
      <c r="H161" s="47"/>
      <c r="I161" s="74" t="s">
        <v>24</v>
      </c>
      <c r="J161" s="75"/>
      <c r="K161" s="75"/>
      <c r="L161" s="75"/>
      <c r="M161" s="75"/>
      <c r="N161" s="75"/>
      <c r="O161" s="76"/>
      <c r="P161" s="44">
        <f>SUM(P131:P160)</f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thickBot="1" x14ac:dyDescent="0.3">
      <c r="A162" s="6"/>
      <c r="B162" s="77" t="s">
        <v>27</v>
      </c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9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thickBot="1" x14ac:dyDescent="0.3">
      <c r="A163" s="6"/>
      <c r="B163" s="34">
        <v>1</v>
      </c>
      <c r="C163" s="28" t="s">
        <v>32</v>
      </c>
      <c r="D163" s="43" t="s">
        <v>19</v>
      </c>
      <c r="E163" s="107">
        <v>70.73</v>
      </c>
      <c r="F163" s="29">
        <v>15</v>
      </c>
      <c r="G163" s="37">
        <f>F163*E163</f>
        <v>1060.95</v>
      </c>
      <c r="H163" s="1"/>
      <c r="I163" s="38">
        <v>1</v>
      </c>
      <c r="J163" s="48" t="str">
        <f t="shared" si="2"/>
        <v>Вставка плавкая, ПН 2-250 160А</v>
      </c>
      <c r="K163" s="40"/>
      <c r="L163" s="41" t="str">
        <f t="shared" si="3"/>
        <v>шт</v>
      </c>
      <c r="M163" s="42">
        <f t="shared" si="4"/>
        <v>70.73</v>
      </c>
      <c r="N163" s="36"/>
      <c r="O163" s="19">
        <f t="shared" si="5"/>
        <v>15</v>
      </c>
      <c r="P163" s="21">
        <f t="shared" si="6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thickBot="1" x14ac:dyDescent="0.3">
      <c r="A164" s="6"/>
      <c r="B164" s="34">
        <v>2</v>
      </c>
      <c r="C164" s="28" t="s">
        <v>135</v>
      </c>
      <c r="D164" s="43" t="s">
        <v>19</v>
      </c>
      <c r="E164" s="106">
        <v>54.41</v>
      </c>
      <c r="F164" s="29">
        <v>20</v>
      </c>
      <c r="G164" s="37">
        <f t="shared" ref="G164:G192" si="16">F164*E164</f>
        <v>1088.1999999999998</v>
      </c>
      <c r="H164" s="1"/>
      <c r="I164" s="38">
        <v>2</v>
      </c>
      <c r="J164" s="48" t="str">
        <f t="shared" si="2"/>
        <v>Вставка плавкая, ПН 2-100 80 А</v>
      </c>
      <c r="K164" s="40"/>
      <c r="L164" s="41" t="str">
        <f t="shared" si="3"/>
        <v>шт</v>
      </c>
      <c r="M164" s="42">
        <f t="shared" si="4"/>
        <v>54.41</v>
      </c>
      <c r="N164" s="36"/>
      <c r="O164" s="19">
        <f t="shared" si="5"/>
        <v>20</v>
      </c>
      <c r="P164" s="21">
        <f t="shared" si="6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thickBot="1" x14ac:dyDescent="0.3">
      <c r="A165" s="6"/>
      <c r="B165" s="34">
        <v>3</v>
      </c>
      <c r="C165" s="28" t="s">
        <v>67</v>
      </c>
      <c r="D165" s="43" t="s">
        <v>19</v>
      </c>
      <c r="E165" s="106">
        <v>70.73</v>
      </c>
      <c r="F165" s="29">
        <v>120</v>
      </c>
      <c r="G165" s="37">
        <f t="shared" si="16"/>
        <v>8487.6</v>
      </c>
      <c r="H165" s="1"/>
      <c r="I165" s="38">
        <v>3</v>
      </c>
      <c r="J165" s="48" t="str">
        <f t="shared" si="2"/>
        <v>Вставка плавкая, ПН 2 -250 250 А</v>
      </c>
      <c r="K165" s="40"/>
      <c r="L165" s="41" t="str">
        <f t="shared" si="3"/>
        <v>шт</v>
      </c>
      <c r="M165" s="42">
        <f t="shared" si="4"/>
        <v>70.73</v>
      </c>
      <c r="N165" s="36"/>
      <c r="O165" s="19">
        <f t="shared" si="5"/>
        <v>120</v>
      </c>
      <c r="P165" s="21">
        <f t="shared" si="6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6.25" thickBot="1" x14ac:dyDescent="0.3">
      <c r="A166" s="6"/>
      <c r="B166" s="34">
        <v>4</v>
      </c>
      <c r="C166" s="28" t="s">
        <v>68</v>
      </c>
      <c r="D166" s="43" t="s">
        <v>19</v>
      </c>
      <c r="E166" s="106">
        <v>77.08</v>
      </c>
      <c r="F166" s="29">
        <v>24</v>
      </c>
      <c r="G166" s="37">
        <f t="shared" si="16"/>
        <v>1849.92</v>
      </c>
      <c r="H166" s="1"/>
      <c r="I166" s="38">
        <v>4</v>
      </c>
      <c r="J166" s="48" t="str">
        <f t="shared" si="2"/>
        <v>Контакт к предохранителю, К 01-01</v>
      </c>
      <c r="K166" s="40"/>
      <c r="L166" s="41" t="str">
        <f t="shared" si="3"/>
        <v>шт</v>
      </c>
      <c r="M166" s="42">
        <f t="shared" si="4"/>
        <v>77.08</v>
      </c>
      <c r="N166" s="36"/>
      <c r="O166" s="19">
        <f t="shared" si="5"/>
        <v>24</v>
      </c>
      <c r="P166" s="21">
        <f t="shared" si="6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9" thickBot="1" x14ac:dyDescent="0.3">
      <c r="A167" s="6"/>
      <c r="B167" s="34">
        <v>5</v>
      </c>
      <c r="C167" s="28" t="s">
        <v>69</v>
      </c>
      <c r="D167" s="43" t="s">
        <v>19</v>
      </c>
      <c r="E167" s="106">
        <v>93.4</v>
      </c>
      <c r="F167" s="29">
        <v>2</v>
      </c>
      <c r="G167" s="37">
        <f t="shared" si="16"/>
        <v>186.8</v>
      </c>
      <c r="H167" s="1"/>
      <c r="I167" s="38">
        <v>5</v>
      </c>
      <c r="J167" s="48" t="str">
        <f t="shared" si="2"/>
        <v>Контакт с замком лля предохранителей ПК-10, КО2-10У3</v>
      </c>
      <c r="K167" s="40"/>
      <c r="L167" s="41" t="str">
        <f t="shared" si="3"/>
        <v>шт</v>
      </c>
      <c r="M167" s="42">
        <f t="shared" si="4"/>
        <v>93.4</v>
      </c>
      <c r="N167" s="36"/>
      <c r="O167" s="19">
        <f t="shared" si="5"/>
        <v>2</v>
      </c>
      <c r="P167" s="21">
        <f t="shared" si="6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6.25" thickBot="1" x14ac:dyDescent="0.3">
      <c r="A168" s="6"/>
      <c r="B168" s="34">
        <v>6</v>
      </c>
      <c r="C168" s="28" t="s">
        <v>136</v>
      </c>
      <c r="D168" s="43" t="s">
        <v>19</v>
      </c>
      <c r="E168" s="106">
        <v>371.78</v>
      </c>
      <c r="F168" s="29">
        <v>21</v>
      </c>
      <c r="G168" s="37">
        <f t="shared" si="16"/>
        <v>7807.3799999999992</v>
      </c>
      <c r="H168" s="1"/>
      <c r="I168" s="38">
        <v>6</v>
      </c>
      <c r="J168" s="48" t="str">
        <f t="shared" si="2"/>
        <v>Патрон  предохранителя, ПТ 1,2-10-50-12,5У3</v>
      </c>
      <c r="K168" s="40"/>
      <c r="L168" s="41" t="str">
        <f t="shared" si="3"/>
        <v>шт</v>
      </c>
      <c r="M168" s="42">
        <f t="shared" si="4"/>
        <v>371.78</v>
      </c>
      <c r="N168" s="36"/>
      <c r="O168" s="19">
        <f t="shared" si="5"/>
        <v>21</v>
      </c>
      <c r="P168" s="21">
        <f t="shared" si="6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6.25" thickBot="1" x14ac:dyDescent="0.3">
      <c r="A169" s="6"/>
      <c r="B169" s="34">
        <v>7</v>
      </c>
      <c r="C169" s="28" t="s">
        <v>137</v>
      </c>
      <c r="D169" s="43" t="s">
        <v>19</v>
      </c>
      <c r="E169" s="106">
        <v>406.24</v>
      </c>
      <c r="F169" s="29">
        <v>6</v>
      </c>
      <c r="G169" s="37">
        <f t="shared" si="16"/>
        <v>2437.44</v>
      </c>
      <c r="H169" s="1"/>
      <c r="I169" s="38">
        <v>7</v>
      </c>
      <c r="J169" s="48" t="str">
        <f t="shared" si="2"/>
        <v>Патрон  предохранителя, ПТ1,1-10-20-20 У1</v>
      </c>
      <c r="K169" s="40"/>
      <c r="L169" s="41" t="str">
        <f t="shared" si="3"/>
        <v>шт</v>
      </c>
      <c r="M169" s="42">
        <f t="shared" si="4"/>
        <v>406.24</v>
      </c>
      <c r="N169" s="36"/>
      <c r="O169" s="19">
        <f t="shared" si="5"/>
        <v>6</v>
      </c>
      <c r="P169" s="21">
        <f t="shared" si="6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thickBot="1" x14ac:dyDescent="0.3">
      <c r="A170" s="6"/>
      <c r="B170" s="34">
        <v>8</v>
      </c>
      <c r="C170" s="28" t="s">
        <v>108</v>
      </c>
      <c r="D170" s="43" t="s">
        <v>19</v>
      </c>
      <c r="E170" s="106">
        <v>477.87</v>
      </c>
      <c r="F170" s="29">
        <v>4</v>
      </c>
      <c r="G170" s="37">
        <f t="shared" si="16"/>
        <v>1911.48</v>
      </c>
      <c r="H170" s="1"/>
      <c r="I170" s="38">
        <v>8</v>
      </c>
      <c r="J170" s="48" t="str">
        <f t="shared" si="2"/>
        <v>Патрон ПН 0,1-10 У3, ПН 0,1-10 У3</v>
      </c>
      <c r="K170" s="40"/>
      <c r="L170" s="41" t="str">
        <f t="shared" si="3"/>
        <v>шт</v>
      </c>
      <c r="M170" s="42">
        <f t="shared" si="4"/>
        <v>477.87</v>
      </c>
      <c r="N170" s="36"/>
      <c r="O170" s="19">
        <f t="shared" si="5"/>
        <v>4</v>
      </c>
      <c r="P170" s="21">
        <f t="shared" si="6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6.25" thickBot="1" x14ac:dyDescent="0.3">
      <c r="A171" s="6"/>
      <c r="B171" s="34">
        <v>9</v>
      </c>
      <c r="C171" s="28" t="s">
        <v>138</v>
      </c>
      <c r="D171" s="43" t="s">
        <v>19</v>
      </c>
      <c r="E171" s="106">
        <v>477.97</v>
      </c>
      <c r="F171" s="29">
        <v>4</v>
      </c>
      <c r="G171" s="37">
        <f t="shared" si="16"/>
        <v>1911.88</v>
      </c>
      <c r="H171" s="1"/>
      <c r="I171" s="38">
        <v>9</v>
      </c>
      <c r="J171" s="48" t="str">
        <f t="shared" si="2"/>
        <v>Патрон предохранителя, ПН 0.1-10 УЗ ( 22 см)</v>
      </c>
      <c r="K171" s="40"/>
      <c r="L171" s="41" t="str">
        <f t="shared" si="3"/>
        <v>шт</v>
      </c>
      <c r="M171" s="42">
        <f t="shared" si="4"/>
        <v>477.97</v>
      </c>
      <c r="N171" s="36"/>
      <c r="O171" s="19">
        <f t="shared" si="5"/>
        <v>4</v>
      </c>
      <c r="P171" s="21">
        <f t="shared" si="6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6.25" thickBot="1" x14ac:dyDescent="0.3">
      <c r="A172" s="6"/>
      <c r="B172" s="34">
        <v>10</v>
      </c>
      <c r="C172" s="28" t="s">
        <v>139</v>
      </c>
      <c r="D172" s="43" t="s">
        <v>19</v>
      </c>
      <c r="E172" s="106">
        <v>289.26</v>
      </c>
      <c r="F172" s="29">
        <v>9</v>
      </c>
      <c r="G172" s="37">
        <f t="shared" si="16"/>
        <v>2603.34</v>
      </c>
      <c r="H172" s="1"/>
      <c r="I172" s="38">
        <v>10</v>
      </c>
      <c r="J172" s="48" t="str">
        <f t="shared" si="2"/>
        <v>Патрон предохранителя, ПТ 1,1-10-31,5-31,5УЗ</v>
      </c>
      <c r="K172" s="40"/>
      <c r="L172" s="41" t="str">
        <f t="shared" si="3"/>
        <v>шт</v>
      </c>
      <c r="M172" s="42">
        <f t="shared" si="4"/>
        <v>289.26</v>
      </c>
      <c r="N172" s="36"/>
      <c r="O172" s="19">
        <f t="shared" si="5"/>
        <v>9</v>
      </c>
      <c r="P172" s="21">
        <f t="shared" si="6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6.25" thickBot="1" x14ac:dyDescent="0.3">
      <c r="A173" s="6"/>
      <c r="B173" s="34">
        <v>11</v>
      </c>
      <c r="C173" s="28" t="s">
        <v>42</v>
      </c>
      <c r="D173" s="43" t="s">
        <v>19</v>
      </c>
      <c r="E173" s="106">
        <v>621.14</v>
      </c>
      <c r="F173" s="29">
        <v>12</v>
      </c>
      <c r="G173" s="37">
        <f t="shared" si="16"/>
        <v>7453.68</v>
      </c>
      <c r="H173" s="1"/>
      <c r="I173" s="38">
        <v>11</v>
      </c>
      <c r="J173" s="48" t="str">
        <f t="shared" si="2"/>
        <v>Патрон предохранителя, ПТ 1,2-10-40-31,5 У3</v>
      </c>
      <c r="K173" s="40"/>
      <c r="L173" s="41" t="str">
        <f t="shared" si="3"/>
        <v>шт</v>
      </c>
      <c r="M173" s="42">
        <f t="shared" si="4"/>
        <v>621.14</v>
      </c>
      <c r="N173" s="36"/>
      <c r="O173" s="19">
        <f t="shared" si="5"/>
        <v>12</v>
      </c>
      <c r="P173" s="21">
        <f t="shared" si="6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6.25" thickBot="1" x14ac:dyDescent="0.3">
      <c r="A174" s="6"/>
      <c r="B174" s="34">
        <v>12</v>
      </c>
      <c r="C174" s="28" t="s">
        <v>140</v>
      </c>
      <c r="D174" s="43" t="s">
        <v>19</v>
      </c>
      <c r="E174" s="106">
        <v>289.26</v>
      </c>
      <c r="F174" s="29">
        <v>3</v>
      </c>
      <c r="G174" s="37">
        <f t="shared" si="16"/>
        <v>867.78</v>
      </c>
      <c r="H174" s="1"/>
      <c r="I174" s="38">
        <v>12</v>
      </c>
      <c r="J174" s="48" t="str">
        <f t="shared" si="2"/>
        <v>Патрон предохранителя, ПТ 1,1-10-20-12,5 У3</v>
      </c>
      <c r="K174" s="40"/>
      <c r="L174" s="41" t="str">
        <f t="shared" si="3"/>
        <v>шт</v>
      </c>
      <c r="M174" s="42">
        <f t="shared" si="4"/>
        <v>289.26</v>
      </c>
      <c r="N174" s="36"/>
      <c r="O174" s="19">
        <f t="shared" si="5"/>
        <v>3</v>
      </c>
      <c r="P174" s="21">
        <f t="shared" si="6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6.25" thickBot="1" x14ac:dyDescent="0.3">
      <c r="A175" s="6"/>
      <c r="B175" s="34">
        <v>13</v>
      </c>
      <c r="C175" s="28" t="s">
        <v>43</v>
      </c>
      <c r="D175" s="43" t="s">
        <v>19</v>
      </c>
      <c r="E175" s="106">
        <v>289.26</v>
      </c>
      <c r="F175" s="29">
        <v>3</v>
      </c>
      <c r="G175" s="37">
        <f t="shared" si="16"/>
        <v>867.78</v>
      </c>
      <c r="H175" s="1"/>
      <c r="I175" s="38">
        <v>13</v>
      </c>
      <c r="J175" s="48" t="str">
        <f t="shared" si="2"/>
        <v>Патрон предохранителя, ПТ 1,1-10-16-12,5 У3</v>
      </c>
      <c r="K175" s="40"/>
      <c r="L175" s="41" t="str">
        <f t="shared" si="3"/>
        <v>шт</v>
      </c>
      <c r="M175" s="42">
        <f t="shared" si="4"/>
        <v>289.26</v>
      </c>
      <c r="N175" s="36"/>
      <c r="O175" s="19">
        <f t="shared" si="5"/>
        <v>3</v>
      </c>
      <c r="P175" s="21">
        <f t="shared" si="6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6.25" thickBot="1" x14ac:dyDescent="0.3">
      <c r="A176" s="6"/>
      <c r="B176" s="34">
        <v>14</v>
      </c>
      <c r="C176" s="28" t="s">
        <v>116</v>
      </c>
      <c r="D176" s="43" t="s">
        <v>19</v>
      </c>
      <c r="E176" s="106">
        <v>289.26</v>
      </c>
      <c r="F176" s="29">
        <v>9</v>
      </c>
      <c r="G176" s="37">
        <f t="shared" si="16"/>
        <v>2603.34</v>
      </c>
      <c r="H176" s="1"/>
      <c r="I176" s="38">
        <v>14</v>
      </c>
      <c r="J176" s="48" t="str">
        <f t="shared" si="2"/>
        <v>Патрон предохранителя, ПН-01-6У3</v>
      </c>
      <c r="K176" s="40"/>
      <c r="L176" s="41" t="str">
        <f t="shared" si="3"/>
        <v>шт</v>
      </c>
      <c r="M176" s="42">
        <f t="shared" si="4"/>
        <v>289.26</v>
      </c>
      <c r="N176" s="36"/>
      <c r="O176" s="19">
        <f t="shared" si="5"/>
        <v>9</v>
      </c>
      <c r="P176" s="21">
        <f t="shared" si="6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9" thickBot="1" x14ac:dyDescent="0.3">
      <c r="A177" s="6"/>
      <c r="B177" s="34">
        <v>15</v>
      </c>
      <c r="C177" s="28" t="s">
        <v>121</v>
      </c>
      <c r="D177" s="43" t="s">
        <v>19</v>
      </c>
      <c r="E177" s="106">
        <v>719.08</v>
      </c>
      <c r="F177" s="29">
        <v>12</v>
      </c>
      <c r="G177" s="37">
        <f t="shared" si="16"/>
        <v>8628.9600000000009</v>
      </c>
      <c r="H177" s="1"/>
      <c r="I177" s="38">
        <v>15</v>
      </c>
      <c r="J177" s="48" t="str">
        <f t="shared" si="2"/>
        <v>Предохранитель, ПКТ 101-10-20-12,5 У3 (патрон 1шт + контакт 2шт + изолятор 2шт)</v>
      </c>
      <c r="K177" s="40"/>
      <c r="L177" s="41" t="str">
        <f t="shared" si="3"/>
        <v>шт</v>
      </c>
      <c r="M177" s="42">
        <f t="shared" si="4"/>
        <v>719.08</v>
      </c>
      <c r="N177" s="36"/>
      <c r="O177" s="19">
        <f t="shared" si="5"/>
        <v>12</v>
      </c>
      <c r="P177" s="21">
        <f t="shared" si="6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9" thickBot="1" x14ac:dyDescent="0.3">
      <c r="A178" s="6"/>
      <c r="B178" s="34">
        <v>16</v>
      </c>
      <c r="C178" s="28" t="s">
        <v>141</v>
      </c>
      <c r="D178" s="43" t="s">
        <v>19</v>
      </c>
      <c r="E178" s="106">
        <v>931.26</v>
      </c>
      <c r="F178" s="29">
        <v>3</v>
      </c>
      <c r="G178" s="37">
        <f t="shared" si="16"/>
        <v>2793.7799999999997</v>
      </c>
      <c r="H178" s="1"/>
      <c r="I178" s="38">
        <v>16</v>
      </c>
      <c r="J178" s="48" t="str">
        <f t="shared" si="2"/>
        <v>Предохранитель, ПКТ-102-6-20-31,5 УЗ  (патрон 1шт + контакт 2шт + изолятор 2шт)</v>
      </c>
      <c r="K178" s="40"/>
      <c r="L178" s="41" t="str">
        <f t="shared" si="3"/>
        <v>шт</v>
      </c>
      <c r="M178" s="42">
        <f t="shared" si="4"/>
        <v>931.26</v>
      </c>
      <c r="N178" s="36"/>
      <c r="O178" s="19">
        <f t="shared" si="5"/>
        <v>3</v>
      </c>
      <c r="P178" s="21">
        <f t="shared" si="6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39" thickBot="1" x14ac:dyDescent="0.3">
      <c r="A179" s="6"/>
      <c r="B179" s="34">
        <v>17</v>
      </c>
      <c r="C179" s="28" t="s">
        <v>142</v>
      </c>
      <c r="D179" s="43" t="s">
        <v>19</v>
      </c>
      <c r="E179" s="106">
        <v>254.81</v>
      </c>
      <c r="F179" s="29">
        <v>30</v>
      </c>
      <c r="G179" s="37">
        <f t="shared" si="16"/>
        <v>7644.3</v>
      </c>
      <c r="H179" s="1"/>
      <c r="I179" s="38">
        <v>17</v>
      </c>
      <c r="J179" s="48" t="str">
        <f t="shared" si="2"/>
        <v>Предохранитель, ПН2 250 160А (вставка плавкая 1шт + контакт основания 2шт.)</v>
      </c>
      <c r="K179" s="40"/>
      <c r="L179" s="41" t="str">
        <f t="shared" si="3"/>
        <v>шт</v>
      </c>
      <c r="M179" s="42">
        <f t="shared" si="4"/>
        <v>254.81</v>
      </c>
      <c r="N179" s="36"/>
      <c r="O179" s="19">
        <f t="shared" si="5"/>
        <v>30</v>
      </c>
      <c r="P179" s="21">
        <f t="shared" si="6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9" thickBot="1" x14ac:dyDescent="0.3">
      <c r="A180" s="6"/>
      <c r="B180" s="34">
        <v>18</v>
      </c>
      <c r="C180" s="28" t="s">
        <v>124</v>
      </c>
      <c r="D180" s="43" t="s">
        <v>19</v>
      </c>
      <c r="E180" s="106">
        <v>719.08</v>
      </c>
      <c r="F180" s="29">
        <v>9</v>
      </c>
      <c r="G180" s="37">
        <f t="shared" si="16"/>
        <v>6471.72</v>
      </c>
      <c r="H180" s="1"/>
      <c r="I180" s="38">
        <v>18</v>
      </c>
      <c r="J180" s="48" t="str">
        <f t="shared" si="2"/>
        <v>Предохранитель, ПКТ 101-10-16-12,5 У3 (патрон 1шт + контакт 2шт + изолятор 2шт)</v>
      </c>
      <c r="K180" s="40"/>
      <c r="L180" s="41" t="str">
        <f t="shared" si="3"/>
        <v>шт</v>
      </c>
      <c r="M180" s="42">
        <f t="shared" si="4"/>
        <v>719.08</v>
      </c>
      <c r="N180" s="36"/>
      <c r="O180" s="19">
        <f t="shared" si="5"/>
        <v>9</v>
      </c>
      <c r="P180" s="21">
        <f t="shared" si="6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9" thickBot="1" x14ac:dyDescent="0.3">
      <c r="A181" s="6"/>
      <c r="B181" s="34">
        <v>19</v>
      </c>
      <c r="C181" s="28" t="s">
        <v>143</v>
      </c>
      <c r="D181" s="43" t="s">
        <v>19</v>
      </c>
      <c r="E181" s="106">
        <v>931.26</v>
      </c>
      <c r="F181" s="29">
        <v>3</v>
      </c>
      <c r="G181" s="37">
        <f t="shared" si="16"/>
        <v>2793.7799999999997</v>
      </c>
      <c r="H181" s="1"/>
      <c r="I181" s="38">
        <v>19</v>
      </c>
      <c r="J181" s="48" t="str">
        <f t="shared" si="2"/>
        <v>Предохранитель, ПКТ102-6-50-31,5У3 (патрон 1шт + контакт 2шт + изолятор 2шт)</v>
      </c>
      <c r="K181" s="40"/>
      <c r="L181" s="41" t="str">
        <f t="shared" si="3"/>
        <v>шт</v>
      </c>
      <c r="M181" s="42">
        <f t="shared" si="4"/>
        <v>931.26</v>
      </c>
      <c r="N181" s="36"/>
      <c r="O181" s="19">
        <f t="shared" si="5"/>
        <v>3</v>
      </c>
      <c r="P181" s="21">
        <f t="shared" si="6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39" thickBot="1" x14ac:dyDescent="0.3">
      <c r="A182" s="6"/>
      <c r="B182" s="34">
        <v>20</v>
      </c>
      <c r="C182" s="28" t="s">
        <v>144</v>
      </c>
      <c r="D182" s="43" t="s">
        <v>19</v>
      </c>
      <c r="E182" s="106">
        <v>1485.31</v>
      </c>
      <c r="F182" s="29">
        <v>6</v>
      </c>
      <c r="G182" s="37">
        <f t="shared" si="16"/>
        <v>8911.86</v>
      </c>
      <c r="H182" s="1"/>
      <c r="I182" s="38">
        <v>20</v>
      </c>
      <c r="J182" s="48" t="str">
        <f t="shared" si="2"/>
        <v>Предохранитель, ПКТ 103-6-80-20 У3 (патрон 1шт + контакт 2шт + изолятор 2шт)</v>
      </c>
      <c r="K182" s="40"/>
      <c r="L182" s="41" t="str">
        <f t="shared" si="3"/>
        <v>шт</v>
      </c>
      <c r="M182" s="42">
        <f t="shared" si="4"/>
        <v>1485.31</v>
      </c>
      <c r="N182" s="36"/>
      <c r="O182" s="19">
        <f t="shared" si="5"/>
        <v>6</v>
      </c>
      <c r="P182" s="21">
        <f t="shared" si="6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39" thickBot="1" x14ac:dyDescent="0.3">
      <c r="A183" s="6"/>
      <c r="B183" s="34">
        <v>21</v>
      </c>
      <c r="C183" s="28" t="s">
        <v>55</v>
      </c>
      <c r="D183" s="43" t="s">
        <v>19</v>
      </c>
      <c r="E183" s="106">
        <v>931.26</v>
      </c>
      <c r="F183" s="29">
        <v>15</v>
      </c>
      <c r="G183" s="37">
        <f t="shared" si="16"/>
        <v>13968.9</v>
      </c>
      <c r="H183" s="1"/>
      <c r="I183" s="38">
        <v>21</v>
      </c>
      <c r="J183" s="48" t="str">
        <f t="shared" si="2"/>
        <v>Предохранитель, ПКТ 102-10-40-31,5 У3 (патрон 1шт + контакт 2шт + изолятор 2шт)</v>
      </c>
      <c r="K183" s="40"/>
      <c r="L183" s="41" t="str">
        <f t="shared" si="3"/>
        <v>шт</v>
      </c>
      <c r="M183" s="42">
        <f t="shared" si="4"/>
        <v>931.26</v>
      </c>
      <c r="N183" s="36"/>
      <c r="O183" s="19">
        <f t="shared" si="5"/>
        <v>15</v>
      </c>
      <c r="P183" s="21">
        <f t="shared" si="6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39" thickBot="1" x14ac:dyDescent="0.3">
      <c r="A184" s="6"/>
      <c r="B184" s="34">
        <v>22</v>
      </c>
      <c r="C184" s="28" t="s">
        <v>128</v>
      </c>
      <c r="D184" s="43" t="s">
        <v>19</v>
      </c>
      <c r="E184" s="106">
        <v>931.26</v>
      </c>
      <c r="F184" s="29">
        <v>6</v>
      </c>
      <c r="G184" s="37">
        <f t="shared" si="16"/>
        <v>5587.5599999999995</v>
      </c>
      <c r="H184" s="1"/>
      <c r="I184" s="38">
        <v>22</v>
      </c>
      <c r="J184" s="48" t="str">
        <f t="shared" si="2"/>
        <v>Предохранитель, ПКТ 102-6-80-20УЗ (патрон 1шт + контакт 2шт + изолятор 2шт)</v>
      </c>
      <c r="K184" s="40"/>
      <c r="L184" s="41" t="str">
        <f t="shared" si="3"/>
        <v>шт</v>
      </c>
      <c r="M184" s="42">
        <f t="shared" si="4"/>
        <v>931.26</v>
      </c>
      <c r="N184" s="36"/>
      <c r="O184" s="19">
        <f t="shared" si="5"/>
        <v>6</v>
      </c>
      <c r="P184" s="21">
        <f t="shared" si="6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39" thickBot="1" x14ac:dyDescent="0.3">
      <c r="A185" s="6"/>
      <c r="B185" s="34">
        <v>23</v>
      </c>
      <c r="C185" s="28" t="s">
        <v>98</v>
      </c>
      <c r="D185" s="43" t="s">
        <v>19</v>
      </c>
      <c r="E185" s="106">
        <v>1532.46</v>
      </c>
      <c r="F185" s="29">
        <v>6</v>
      </c>
      <c r="G185" s="37">
        <f t="shared" si="16"/>
        <v>9194.76</v>
      </c>
      <c r="H185" s="1"/>
      <c r="I185" s="38">
        <v>23</v>
      </c>
      <c r="J185" s="48" t="str">
        <f t="shared" si="2"/>
        <v>Предохранитель, ПКТ 101-10-31,5-12,5У1 (патрон 1шт + контакт 2шт + изолятор 2шт)</v>
      </c>
      <c r="K185" s="27"/>
      <c r="L185" s="41" t="str">
        <f t="shared" si="3"/>
        <v>шт</v>
      </c>
      <c r="M185" s="42">
        <f t="shared" si="4"/>
        <v>1532.46</v>
      </c>
      <c r="N185" s="26"/>
      <c r="O185" s="19">
        <f t="shared" si="5"/>
        <v>6</v>
      </c>
      <c r="P185" s="21">
        <f t="shared" si="6"/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39" thickBot="1" x14ac:dyDescent="0.3">
      <c r="A186" s="6"/>
      <c r="B186" s="34">
        <v>24</v>
      </c>
      <c r="C186" s="28" t="s">
        <v>112</v>
      </c>
      <c r="D186" s="43" t="s">
        <v>19</v>
      </c>
      <c r="E186" s="106">
        <v>424.37</v>
      </c>
      <c r="F186" s="29">
        <v>49</v>
      </c>
      <c r="G186" s="37">
        <f t="shared" si="16"/>
        <v>20794.13</v>
      </c>
      <c r="H186" s="1"/>
      <c r="I186" s="38">
        <v>24</v>
      </c>
      <c r="J186" s="48" t="str">
        <f t="shared" si="2"/>
        <v>Предохранитель, ПН2 400 400А (вставка плавкая 1шт + контакт основания 2шт.)</v>
      </c>
      <c r="K186" s="27"/>
      <c r="L186" s="41" t="str">
        <f t="shared" si="3"/>
        <v>шт</v>
      </c>
      <c r="M186" s="42">
        <f t="shared" si="4"/>
        <v>424.37</v>
      </c>
      <c r="N186" s="26"/>
      <c r="O186" s="19">
        <f t="shared" si="5"/>
        <v>49</v>
      </c>
      <c r="P186" s="21">
        <f t="shared" si="6"/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39" thickBot="1" x14ac:dyDescent="0.3">
      <c r="A187" s="6"/>
      <c r="B187" s="34">
        <v>25</v>
      </c>
      <c r="C187" s="28" t="s">
        <v>113</v>
      </c>
      <c r="D187" s="43" t="s">
        <v>19</v>
      </c>
      <c r="E187" s="106">
        <v>254.81</v>
      </c>
      <c r="F187" s="29">
        <v>132</v>
      </c>
      <c r="G187" s="37">
        <f t="shared" si="16"/>
        <v>33634.92</v>
      </c>
      <c r="H187" s="1"/>
      <c r="I187" s="38">
        <v>25</v>
      </c>
      <c r="J187" s="48" t="str">
        <f t="shared" si="2"/>
        <v>Предохранитель, ПН2 250 250А (вставка плавкая 1шт + контакт основания 2шт.)</v>
      </c>
      <c r="K187" s="27"/>
      <c r="L187" s="41" t="str">
        <f t="shared" si="3"/>
        <v>шт</v>
      </c>
      <c r="M187" s="42">
        <f t="shared" si="4"/>
        <v>254.81</v>
      </c>
      <c r="N187" s="26"/>
      <c r="O187" s="19">
        <f t="shared" si="5"/>
        <v>132</v>
      </c>
      <c r="P187" s="21">
        <f t="shared" si="6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9" thickBot="1" x14ac:dyDescent="0.3">
      <c r="A188" s="6"/>
      <c r="B188" s="34">
        <v>26</v>
      </c>
      <c r="C188" s="28" t="s">
        <v>130</v>
      </c>
      <c r="D188" s="43" t="s">
        <v>19</v>
      </c>
      <c r="E188" s="106">
        <v>170.47</v>
      </c>
      <c r="F188" s="29">
        <v>44</v>
      </c>
      <c r="G188" s="37">
        <f t="shared" si="16"/>
        <v>7500.68</v>
      </c>
      <c r="H188" s="1"/>
      <c r="I188" s="38">
        <v>26</v>
      </c>
      <c r="J188" s="48" t="str">
        <f t="shared" si="2"/>
        <v>Предохранитель, ПН2 100 100А (вставка плавкая 1шт + контакт основания 2шт.)</v>
      </c>
      <c r="K188" s="27"/>
      <c r="L188" s="41" t="str">
        <f t="shared" si="3"/>
        <v>шт</v>
      </c>
      <c r="M188" s="42">
        <f t="shared" si="4"/>
        <v>170.47</v>
      </c>
      <c r="N188" s="26"/>
      <c r="O188" s="19">
        <f t="shared" si="5"/>
        <v>44</v>
      </c>
      <c r="P188" s="21">
        <f t="shared" si="6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9" thickBot="1" x14ac:dyDescent="0.3">
      <c r="A189" s="6"/>
      <c r="B189" s="34">
        <v>27</v>
      </c>
      <c r="C189" s="28" t="s">
        <v>132</v>
      </c>
      <c r="D189" s="43" t="s">
        <v>19</v>
      </c>
      <c r="E189" s="106">
        <v>719.08</v>
      </c>
      <c r="F189" s="29">
        <v>3</v>
      </c>
      <c r="G189" s="37">
        <f t="shared" si="16"/>
        <v>2157.2400000000002</v>
      </c>
      <c r="H189" s="1"/>
      <c r="I189" s="38">
        <v>27</v>
      </c>
      <c r="J189" s="48" t="str">
        <f t="shared" si="2"/>
        <v>Предохранитель, ПКТ 101-10-31,5-12,5У3 (патрон 1шт + контакт 2шт + изолятор 2шт)</v>
      </c>
      <c r="K189" s="27"/>
      <c r="L189" s="41" t="str">
        <f t="shared" si="3"/>
        <v>шт</v>
      </c>
      <c r="M189" s="42">
        <f t="shared" si="4"/>
        <v>719.08</v>
      </c>
      <c r="N189" s="26"/>
      <c r="O189" s="19">
        <f t="shared" si="5"/>
        <v>3</v>
      </c>
      <c r="P189" s="21">
        <f t="shared" si="6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39" thickBot="1" x14ac:dyDescent="0.3">
      <c r="A190" s="6"/>
      <c r="B190" s="34">
        <v>28</v>
      </c>
      <c r="C190" s="28" t="s">
        <v>114</v>
      </c>
      <c r="D190" s="43" t="s">
        <v>19</v>
      </c>
      <c r="E190" s="106">
        <v>931.26</v>
      </c>
      <c r="F190" s="29">
        <v>3</v>
      </c>
      <c r="G190" s="37">
        <f t="shared" si="16"/>
        <v>2793.7799999999997</v>
      </c>
      <c r="H190" s="1"/>
      <c r="I190" s="38">
        <v>28</v>
      </c>
      <c r="J190" s="48" t="str">
        <f t="shared" si="2"/>
        <v>Предохранитель, ПКТ 102-10-50-12,5У3 (патрон 1шт + контакт 2шт + изолятор 2шт)</v>
      </c>
      <c r="K190" s="27"/>
      <c r="L190" s="41" t="str">
        <f t="shared" si="3"/>
        <v>шт</v>
      </c>
      <c r="M190" s="42">
        <f t="shared" si="4"/>
        <v>931.26</v>
      </c>
      <c r="N190" s="26"/>
      <c r="O190" s="19">
        <f t="shared" si="5"/>
        <v>3</v>
      </c>
      <c r="P190" s="21">
        <f t="shared" si="6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9" thickBot="1" x14ac:dyDescent="0.3">
      <c r="A191" s="6"/>
      <c r="B191" s="34">
        <v>29</v>
      </c>
      <c r="C191" s="28" t="s">
        <v>145</v>
      </c>
      <c r="D191" s="43" t="s">
        <v>19</v>
      </c>
      <c r="E191" s="106">
        <v>719.08</v>
      </c>
      <c r="F191" s="29">
        <v>15</v>
      </c>
      <c r="G191" s="37">
        <f t="shared" si="16"/>
        <v>10786.2</v>
      </c>
      <c r="H191" s="1"/>
      <c r="I191" s="38">
        <v>29</v>
      </c>
      <c r="J191" s="48" t="str">
        <f t="shared" si="2"/>
        <v>Предохранитель, ПКТ 101-10-20-31,5УЗ (патрон 1шт + контакт 2шт + изолятор 2шт)</v>
      </c>
      <c r="K191" s="27"/>
      <c r="L191" s="41" t="str">
        <f t="shared" si="3"/>
        <v>шт</v>
      </c>
      <c r="M191" s="42">
        <f t="shared" si="4"/>
        <v>719.08</v>
      </c>
      <c r="N191" s="26"/>
      <c r="O191" s="19">
        <f t="shared" si="5"/>
        <v>15</v>
      </c>
      <c r="P191" s="21">
        <f t="shared" si="6"/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thickBot="1" x14ac:dyDescent="0.3">
      <c r="A192" s="6"/>
      <c r="B192" s="80" t="s">
        <v>28</v>
      </c>
      <c r="C192" s="81"/>
      <c r="D192" s="81"/>
      <c r="E192" s="81"/>
      <c r="F192" s="82"/>
      <c r="G192" s="108">
        <f>SUM(G163:G191)</f>
        <v>184800.13999999998</v>
      </c>
      <c r="H192" s="47"/>
      <c r="I192" s="83" t="s">
        <v>28</v>
      </c>
      <c r="J192" s="84"/>
      <c r="K192" s="84"/>
      <c r="L192" s="84"/>
      <c r="M192" s="84"/>
      <c r="N192" s="84"/>
      <c r="O192" s="85"/>
      <c r="P192" s="44">
        <f>SUM(P163:P191)</f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1" customHeight="1" thickBot="1" x14ac:dyDescent="0.3">
      <c r="A193" s="6"/>
      <c r="B193" s="58" t="s">
        <v>6</v>
      </c>
      <c r="C193" s="59"/>
      <c r="D193" s="59"/>
      <c r="E193" s="59"/>
      <c r="F193" s="60"/>
      <c r="G193" s="50">
        <f>G192+G161+G129+G106+G43</f>
        <v>3035854</v>
      </c>
      <c r="H193" s="1"/>
      <c r="I193" s="58" t="s">
        <v>6</v>
      </c>
      <c r="J193" s="59"/>
      <c r="K193" s="59"/>
      <c r="L193" s="59"/>
      <c r="M193" s="59"/>
      <c r="N193" s="59"/>
      <c r="O193" s="60"/>
      <c r="P193" s="50">
        <f>P192+P161+P129+P106+P43</f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" customHeight="1" x14ac:dyDescent="0.25">
      <c r="A194" s="6"/>
      <c r="B194" s="69" t="s">
        <v>16</v>
      </c>
      <c r="C194" s="70"/>
      <c r="D194" s="70"/>
      <c r="E194" s="70"/>
      <c r="F194" s="24">
        <v>0.2</v>
      </c>
      <c r="G194" s="14">
        <f>G193*F194</f>
        <v>607170.80000000005</v>
      </c>
      <c r="H194" s="1"/>
      <c r="I194" s="69" t="s">
        <v>16</v>
      </c>
      <c r="J194" s="70"/>
      <c r="K194" s="70"/>
      <c r="L194" s="70"/>
      <c r="M194" s="70"/>
      <c r="N194" s="70"/>
      <c r="O194" s="24">
        <v>0.2</v>
      </c>
      <c r="P194" s="14">
        <f>P193*O194</f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thickBot="1" x14ac:dyDescent="0.3">
      <c r="A195" s="6"/>
      <c r="B195" s="61" t="s">
        <v>7</v>
      </c>
      <c r="C195" s="62"/>
      <c r="D195" s="62"/>
      <c r="E195" s="62"/>
      <c r="F195" s="63"/>
      <c r="G195" s="15">
        <f>G193+G194</f>
        <v>3643024.8</v>
      </c>
      <c r="H195" s="1"/>
      <c r="I195" s="61" t="s">
        <v>7</v>
      </c>
      <c r="J195" s="62"/>
      <c r="K195" s="62"/>
      <c r="L195" s="62"/>
      <c r="M195" s="62"/>
      <c r="N195" s="62"/>
      <c r="O195" s="63"/>
      <c r="P195" s="15">
        <f>P193+P194</f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33.75" customHeight="1" x14ac:dyDescent="0.25">
      <c r="B196" s="1"/>
      <c r="C196" s="1"/>
      <c r="D196" s="1"/>
      <c r="E196" s="1"/>
      <c r="F196" s="2"/>
      <c r="G196" s="2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6" ht="151.5" customHeight="1" x14ac:dyDescent="0.25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1"/>
    </row>
    <row r="198" spans="1:26" x14ac:dyDescent="0.25">
      <c r="Z198" s="1"/>
    </row>
  </sheetData>
  <mergeCells count="27">
    <mergeCell ref="I7:P7"/>
    <mergeCell ref="I193:O193"/>
    <mergeCell ref="B9:P9"/>
    <mergeCell ref="B43:F43"/>
    <mergeCell ref="I43:O43"/>
    <mergeCell ref="B44:P44"/>
    <mergeCell ref="B106:F106"/>
    <mergeCell ref="I106:O106"/>
    <mergeCell ref="B107:P107"/>
    <mergeCell ref="B108:P108"/>
    <mergeCell ref="B129:F129"/>
    <mergeCell ref="I129:O129"/>
    <mergeCell ref="B130:P130"/>
    <mergeCell ref="B1:P1"/>
    <mergeCell ref="B3:E3"/>
    <mergeCell ref="B193:F193"/>
    <mergeCell ref="B195:F195"/>
    <mergeCell ref="B4:G4"/>
    <mergeCell ref="B7:G7"/>
    <mergeCell ref="I195:O195"/>
    <mergeCell ref="B194:E194"/>
    <mergeCell ref="I194:N194"/>
    <mergeCell ref="B161:F161"/>
    <mergeCell ref="I161:O161"/>
    <mergeCell ref="B162:P162"/>
    <mergeCell ref="B192:F192"/>
    <mergeCell ref="I192:O192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dcterms:created xsi:type="dcterms:W3CDTF">2018-05-22T01:14:50Z</dcterms:created>
  <dcterms:modified xsi:type="dcterms:W3CDTF">2018-11-06T07:15:18Z</dcterms:modified>
</cp:coreProperties>
</file>