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85" yWindow="0" windowWidth="14310" windowHeight="122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1" l="1"/>
  <c r="O56" i="1"/>
  <c r="O57" i="1"/>
  <c r="O58" i="1"/>
  <c r="O59" i="1"/>
  <c r="O54" i="1"/>
  <c r="P62" i="1" l="1"/>
  <c r="M62" i="1"/>
  <c r="M55" i="1"/>
  <c r="M56" i="1"/>
  <c r="M57" i="1"/>
  <c r="M58" i="1"/>
  <c r="M59" i="1"/>
  <c r="M54" i="1"/>
  <c r="P49" i="1"/>
  <c r="P50" i="1"/>
  <c r="P51" i="1"/>
  <c r="P48" i="1"/>
  <c r="M49" i="1"/>
  <c r="M50" i="1"/>
  <c r="M51" i="1"/>
  <c r="M48" i="1"/>
  <c r="M43" i="1"/>
  <c r="M44" i="1"/>
  <c r="M45" i="1"/>
  <c r="M42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20" i="1"/>
  <c r="M11" i="1"/>
  <c r="M12" i="1"/>
  <c r="M13" i="1"/>
  <c r="M14" i="1"/>
  <c r="M15" i="1"/>
  <c r="M16" i="1"/>
  <c r="M17" i="1"/>
  <c r="M10" i="1"/>
  <c r="P56" i="1" l="1"/>
  <c r="P57" i="1"/>
  <c r="P58" i="1"/>
  <c r="P59" i="1"/>
  <c r="P43" i="1"/>
  <c r="P44" i="1"/>
  <c r="P45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11" i="1"/>
  <c r="P12" i="1"/>
  <c r="P13" i="1"/>
  <c r="P14" i="1"/>
  <c r="P15" i="1"/>
  <c r="P16" i="1"/>
  <c r="P17" i="1"/>
  <c r="G62" i="1"/>
  <c r="G55" i="1"/>
  <c r="G56" i="1"/>
  <c r="G57" i="1"/>
  <c r="G58" i="1"/>
  <c r="G59" i="1"/>
  <c r="G54" i="1"/>
  <c r="G49" i="1"/>
  <c r="G50" i="1"/>
  <c r="G51" i="1"/>
  <c r="G48" i="1"/>
  <c r="G43" i="1"/>
  <c r="G44" i="1"/>
  <c r="G45" i="1"/>
  <c r="G42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20" i="1"/>
  <c r="G11" i="1"/>
  <c r="G12" i="1"/>
  <c r="G13" i="1"/>
  <c r="G14" i="1"/>
  <c r="G15" i="1"/>
  <c r="G16" i="1"/>
  <c r="G17" i="1"/>
  <c r="G10" i="1"/>
  <c r="G52" i="1" l="1"/>
  <c r="G39" i="1"/>
  <c r="P42" i="1"/>
  <c r="L62" i="1" l="1"/>
  <c r="G63" i="1" l="1"/>
  <c r="L59" i="1"/>
  <c r="L58" i="1"/>
  <c r="L57" i="1"/>
  <c r="L56" i="1"/>
  <c r="P55" i="1" l="1"/>
  <c r="L55" i="1"/>
  <c r="P54" i="1"/>
  <c r="L54" i="1"/>
  <c r="P20" i="1"/>
  <c r="G46" i="1" l="1"/>
  <c r="G60" i="1"/>
  <c r="I11" i="1"/>
  <c r="I10" i="1"/>
  <c r="P10" i="1"/>
  <c r="G18" i="1" l="1"/>
  <c r="G64" i="1" s="1"/>
  <c r="P64" i="1"/>
  <c r="G65" i="1" l="1"/>
  <c r="G66" i="1" s="1"/>
  <c r="P65" i="1"/>
  <c r="P66" i="1" s="1"/>
</calcChain>
</file>

<file path=xl/sharedStrings.xml><?xml version="1.0" encoding="utf-8"?>
<sst xmlns="http://schemas.openxmlformats.org/spreadsheetml/2006/main" count="200" uniqueCount="63">
  <si>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</si>
  <si>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</si>
  <si>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</si>
  <si>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</si>
  <si>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</si>
  <si>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</si>
  <si>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</si>
  <si>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</si>
  <si>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</si>
  <si>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</si>
  <si>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</si>
  <si>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</si>
  <si>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</si>
  <si>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</si>
  <si>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</si>
  <si>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</si>
  <si>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</si>
  <si>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</si>
  <si>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</si>
  <si>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</si>
  <si>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</si>
  <si>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</si>
  <si>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</si>
  <si>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</si>
  <si>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</si>
  <si>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</si>
  <si>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</si>
  <si>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</si>
  <si>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</si>
  <si>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</si>
  <si>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</si>
  <si>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</si>
  <si>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опорный ИО-10-7,5 УЗ</t>
  </si>
  <si>
    <t xml:space="preserve">Изолятор опорный ИО-10-3,75 II У3 </t>
  </si>
  <si>
    <t>Изолятор опорный ИО-10-7,5 II УХЛ1</t>
  </si>
  <si>
    <t>Изолятор проходной ИПУ-10/630-7.5 -1 УХЛ1 (овальный  флянец)</t>
  </si>
  <si>
    <t>Изолятор проходной ИПТ-1/1000-01</t>
  </si>
  <si>
    <t>Изолятор проходной ИПТ-1/250-01</t>
  </si>
  <si>
    <t>Изолятор проходной ИПТ-1/630-01</t>
  </si>
  <si>
    <t>Изолятор проходной ИПТ 6-10/250 А 01</t>
  </si>
  <si>
    <t>Изолятор ИОР-1-2,5 У Т3</t>
  </si>
  <si>
    <t>Изолятор ИОР-10-7,5 I УХЛ Т2</t>
  </si>
  <si>
    <t>Изолятор опорный ИП-35/1000-7,5 УХЛ1</t>
  </si>
  <si>
    <t>Изолятор опорный ИО-10-7,5 II У3</t>
  </si>
  <si>
    <t>Изолятор опорный ИО-10-20 У3</t>
  </si>
  <si>
    <t>Изолятор опорный  ИО-1-2,5У3</t>
  </si>
  <si>
    <t>Изолятор опорный ИОР-10-7,5 II УХЛ2</t>
  </si>
  <si>
    <t>Изолятор проходной ИП-10/630-7,5 УХЛ-2</t>
  </si>
  <si>
    <t>Изолятор проходной ИП-10/630-7,5 УХЛ2</t>
  </si>
  <si>
    <t>Изолятор проходной ИПТВ-1/250-01</t>
  </si>
  <si>
    <t>Изолятор проходной ИПТ-1/400-01</t>
  </si>
  <si>
    <t>Изолятор проходной ИПТ-10/630 А01</t>
  </si>
  <si>
    <t>Изолятор проходной ИПУ-10/630-7,5 УХЛ1( квадратный флянец)</t>
  </si>
  <si>
    <t>Изолятор опорный ИО-10-3,75 II У3</t>
  </si>
  <si>
    <t>Изолятор проходной ИП-35/1000-7,5 УХЛ1</t>
  </si>
  <si>
    <t>Изолятор опорный РО-1 У3</t>
  </si>
  <si>
    <t>Изолятор ИОР-10-3,75  II УХЛ</t>
  </si>
  <si>
    <t>Изолятор проходной ИПТ-35/400А 01 (d=16 мм.)</t>
  </si>
  <si>
    <t>Изолятор проходной ИП 10/1000-7,5 УХЛ2</t>
  </si>
  <si>
    <t xml:space="preserve">Изолятор проходной ИПУ-10/630-7.5 -1 УХЛ1 (овальный  флянец) </t>
  </si>
  <si>
    <t>Приложение  № 7         Изоляторы проходные</t>
  </si>
  <si>
    <t>Изолятор опорный ИОР-10-7,5 I УХЛ2</t>
  </si>
  <si>
    <t>Изолятор ИОР-10-7,5 I УХЛ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</si>
</sst>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4" fillId="0" borderId="7" xfId="0" applyFont="1" applyBorder="1" applyAlignment="1">
      <alignment horizontal="center" vertical="top"/>
    </xf>
    <xf numFmtId="0" fontId="12" fillId="0" borderId="32" xfId="0" applyNumberFormat="1" applyFont="1" applyBorder="1" applyAlignment="1">
      <alignment horizontal="left" vertical="center" wrapText="1"/>
    </xf>
    <xf numFmtId="0" fontId="11" fillId="0" borderId="32" xfId="0" applyNumberFormat="1" applyFont="1" applyBorder="1" applyAlignment="1">
      <alignment vertical="center" wrapText="1"/>
    </xf>
    <xf numFmtId="0" fontId="13" fillId="0" borderId="32" xfId="0" applyNumberFormat="1" applyFont="1" applyBorder="1" applyAlignment="1">
      <alignment horizontal="right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0" fontId="12" fillId="0" borderId="35" xfId="0" applyNumberFormat="1" applyFont="1" applyBorder="1" applyAlignment="1">
      <alignment horizontal="left" vertical="center" wrapText="1"/>
    </xf>
    <xf numFmtId="4" fontId="12" fillId="0" borderId="32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3" fillId="0" borderId="32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/>
    <xf numFmtId="0" fontId="12" fillId="0" borderId="32" xfId="0" applyNumberFormat="1" applyFont="1" applyBorder="1" applyAlignment="1">
      <alignment vertical="center" wrapText="1"/>
    </xf>
    <xf numFmtId="4" fontId="12" fillId="0" borderId="32" xfId="0" applyNumberFormat="1" applyFont="1" applyBorder="1" applyAlignment="1">
      <alignment vertical="center" wrapText="1"/>
    </xf>
    <xf numFmtId="0" fontId="12" fillId="0" borderId="41" xfId="0" applyNumberFormat="1" applyFont="1" applyBorder="1" applyAlignment="1">
      <alignment horizontal="left"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5" xfId="0" applyNumberFormat="1" applyFont="1" applyBorder="1" applyAlignment="1">
      <alignment horizontal="left" vertical="top" wrapText="1"/>
    </xf>
    <xf numFmtId="0" fontId="15" fillId="0" borderId="32" xfId="0" applyNumberFormat="1" applyFont="1" applyBorder="1" applyAlignment="1">
      <alignment vertical="top" wrapText="1"/>
    </xf>
    <xf numFmtId="4" fontId="14" fillId="0" borderId="32" xfId="0" applyNumberFormat="1" applyFont="1" applyFill="1" applyBorder="1" applyAlignment="1">
      <alignment horizontal="center" vertical="top" wrapText="1"/>
    </xf>
    <xf numFmtId="0" fontId="15" fillId="0" borderId="32" xfId="0" applyNumberFormat="1" applyFont="1" applyBorder="1" applyAlignment="1">
      <alignment horizontal="right" vertical="top" wrapText="1"/>
    </xf>
    <xf numFmtId="2" fontId="15" fillId="0" borderId="32" xfId="0" applyNumberFormat="1" applyFont="1" applyFill="1" applyBorder="1" applyAlignment="1">
      <alignment horizontal="center" vertical="top" wrapText="1"/>
    </xf>
    <xf numFmtId="0" fontId="15" fillId="0" borderId="32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0" borderId="29" xfId="0" applyFont="1" applyBorder="1" applyAlignment="1">
      <alignment horizontal="center" vertical="top"/>
    </xf>
    <xf numFmtId="4" fontId="17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30" xfId="0" applyNumberFormat="1" applyFont="1" applyFill="1" applyBorder="1" applyAlignment="1" applyProtection="1">
      <alignment horizontal="left" vertical="top" wrapText="1"/>
      <protection locked="0"/>
    </xf>
    <xf numFmtId="4" fontId="16" fillId="6" borderId="31" xfId="0" applyNumberFormat="1" applyFont="1" applyFill="1" applyBorder="1" applyAlignment="1">
      <alignment horizontal="center" vertical="top" wrapText="1"/>
    </xf>
    <xf numFmtId="4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4" fillId="0" borderId="9" xfId="0" applyNumberFormat="1" applyFont="1" applyFill="1" applyBorder="1" applyAlignment="1" applyProtection="1">
      <alignment horizontal="center" vertical="top" wrapText="1"/>
    </xf>
    <xf numFmtId="0" fontId="13" fillId="0" borderId="32" xfId="0" applyNumberFormat="1" applyFont="1" applyBorder="1" applyAlignment="1">
      <alignment horizontal="left" vertical="top" wrapText="1"/>
    </xf>
    <xf numFmtId="1" fontId="13" fillId="0" borderId="32" xfId="0" applyNumberFormat="1" applyFont="1" applyBorder="1" applyAlignment="1">
      <alignment horizontal="right" vertical="top"/>
    </xf>
    <xf numFmtId="4" fontId="13" fillId="0" borderId="32" xfId="0" applyNumberFormat="1" applyFont="1" applyBorder="1" applyAlignment="1">
      <alignment horizontal="right" vertical="top"/>
    </xf>
    <xf numFmtId="2" fontId="13" fillId="0" borderId="32" xfId="0" applyNumberFormat="1" applyFont="1" applyBorder="1" applyAlignment="1">
      <alignment horizontal="right" vertical="top"/>
    </xf>
    <xf numFmtId="4" fontId="20" fillId="2" borderId="3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2" xfId="0" applyNumberFormat="1" applyFont="1" applyBorder="1" applyAlignment="1">
      <alignment horizontal="left" vertical="top" wrapText="1" indent="4"/>
    </xf>
    <xf numFmtId="2" fontId="4" fillId="0" borderId="32" xfId="0" applyNumberFormat="1" applyFont="1" applyBorder="1"/>
    <xf numFmtId="4" fontId="20" fillId="2" borderId="8" xfId="0" applyNumberFormat="1" applyFont="1" applyFill="1" applyBorder="1" applyAlignment="1" applyProtection="1">
      <alignment horizontal="right" vertical="top" wrapText="1"/>
      <protection locked="0"/>
    </xf>
    <xf numFmtId="0" fontId="13" fillId="0" borderId="32" xfId="0" applyNumberFormat="1" applyFont="1" applyBorder="1" applyAlignment="1">
      <alignment horizontal="left" vertical="top" wrapText="1" indent="2"/>
    </xf>
    <xf numFmtId="0" fontId="13" fillId="0" borderId="32" xfId="0" applyNumberFormat="1" applyFont="1" applyBorder="1" applyAlignment="1">
      <alignment vertical="top" wrapText="1"/>
    </xf>
    <xf numFmtId="2" fontId="20" fillId="0" borderId="32" xfId="0" applyNumberFormat="1" applyFont="1" applyBorder="1"/>
    <xf numFmtId="1" fontId="13" fillId="0" borderId="32" xfId="0" applyNumberFormat="1" applyFont="1" applyBorder="1" applyAlignment="1">
      <alignment horizontal="center" vertical="top"/>
    </xf>
    <xf numFmtId="1" fontId="21" fillId="0" borderId="32" xfId="0" applyNumberFormat="1" applyFont="1" applyBorder="1" applyAlignment="1">
      <alignment horizontal="right" vertical="top"/>
    </xf>
    <xf numFmtId="0" fontId="21" fillId="0" borderId="32" xfId="0" applyNumberFormat="1" applyFont="1" applyBorder="1" applyAlignment="1">
      <alignment horizontal="right" vertical="top"/>
    </xf>
    <xf numFmtId="0" fontId="13" fillId="0" borderId="32" xfId="0" applyNumberFormat="1" applyFont="1" applyBorder="1" applyAlignment="1">
      <alignment horizontal="right" vertical="top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0" fillId="7" borderId="27" xfId="0" applyNumberFormat="1" applyFont="1" applyFill="1" applyBorder="1" applyAlignment="1">
      <alignment horizontal="center" vertical="center" wrapText="1"/>
    </xf>
    <xf numFmtId="0" fontId="10" fillId="7" borderId="28" xfId="0" applyNumberFormat="1" applyFont="1" applyFill="1" applyBorder="1" applyAlignment="1">
      <alignment horizontal="center" vertical="center" wrapText="1"/>
    </xf>
    <xf numFmtId="0" fontId="10" fillId="7" borderId="36" xfId="0" applyNumberFormat="1" applyFont="1" applyFill="1" applyBorder="1" applyAlignment="1">
      <alignment horizontal="center" vertical="top" wrapText="1"/>
    </xf>
    <xf numFmtId="0" fontId="10" fillId="7" borderId="34" xfId="0" applyNumberFormat="1" applyFont="1" applyFill="1" applyBorder="1" applyAlignment="1">
      <alignment horizontal="center" vertical="top" wrapText="1"/>
    </xf>
    <xf numFmtId="0" fontId="10" fillId="7" borderId="35" xfId="0" applyNumberFormat="1" applyFont="1" applyFill="1" applyBorder="1" applyAlignment="1">
      <alignment horizontal="center" vertical="top" wrapText="1"/>
    </xf>
    <xf numFmtId="0" fontId="10" fillId="7" borderId="33" xfId="0" applyNumberFormat="1" applyFont="1" applyFill="1" applyBorder="1" applyAlignment="1">
      <alignment horizontal="center" vertical="center" wrapText="1"/>
    </xf>
    <xf numFmtId="0" fontId="10" fillId="7" borderId="37" xfId="0" applyNumberFormat="1" applyFont="1" applyFill="1" applyBorder="1" applyAlignment="1">
      <alignment horizontal="center" vertical="center" wrapText="1"/>
    </xf>
    <xf numFmtId="0" fontId="10" fillId="7" borderId="34" xfId="0" applyNumberFormat="1" applyFont="1" applyFill="1" applyBorder="1" applyAlignment="1">
      <alignment horizontal="center" vertical="center" wrapText="1"/>
    </xf>
    <xf numFmtId="0" fontId="10" fillId="7" borderId="35" xfId="0" applyNumberFormat="1" applyFont="1" applyFill="1" applyBorder="1" applyAlignment="1">
      <alignment horizontal="center" vertical="center" wrapText="1"/>
    </xf>
    <xf numFmtId="0" fontId="14" fillId="0" borderId="36" xfId="0" applyNumberFormat="1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2" fillId="0" borderId="38" xfId="0" applyNumberFormat="1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10" fillId="7" borderId="33" xfId="0" applyNumberFormat="1" applyFont="1" applyFill="1" applyBorder="1" applyAlignment="1">
      <alignment horizontal="center" vertical="top" wrapText="1"/>
    </xf>
    <xf numFmtId="0" fontId="12" fillId="0" borderId="33" xfId="0" applyNumberFormat="1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14" fillId="0" borderId="40" xfId="0" applyNumberFormat="1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10" fillId="7" borderId="36" xfId="0" applyNumberFormat="1" applyFont="1" applyFill="1" applyBorder="1" applyAlignment="1">
      <alignment horizontal="center" vertical="center" wrapText="1"/>
    </xf>
    <xf numFmtId="0" fontId="14" fillId="0" borderId="3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tabSelected="1" view="pageBreakPreview" topLeftCell="B34" zoomScaleNormal="100" zoomScaleSheetLayoutView="100" workbookViewId="0">
      <selection activeCell="P62" sqref="P62"/>
    </sheetView>
  </sheetViews>
  <sheetFormatPr defaultRowHeight="15" x14ac:dyDescent="0.25"/>
  <cols>
    <col min="1" max="1" width="4.5703125" customWidth="1"/>
    <col min="2" max="2" width="6.42578125" customWidth="1"/>
    <col min="3" max="3" width="33" customWidth="1"/>
    <col min="4" max="4" width="7.140625" customWidth="1"/>
    <col min="5" max="5" width="8.85546875" customWidth="1"/>
    <col min="6" max="6" width="12.7109375" customWidth="1"/>
    <col min="7" max="7" width="13" customWidth="1"/>
    <col min="10" max="10" width="28.85546875" customWidth="1"/>
    <col min="11" max="11" width="10.42578125" customWidth="1"/>
    <col min="12" max="12" width="7.28515625" customWidth="1"/>
    <col min="13" max="13" width="13.5703125" customWidth="1"/>
    <col min="14" max="14" width="9.85546875" customWidth="1"/>
    <col min="15" max="15" width="8.7109375" customWidth="1"/>
    <col min="16" max="16" width="13.5703125" customWidth="1"/>
  </cols>
  <sheetData>
    <row r="1" spans="1:26" ht="34.5" customHeight="1" x14ac:dyDescent="0.25">
      <c r="B1" s="109" t="s">
        <v>60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103" t="s">
        <v>26</v>
      </c>
      <c r="C3" s="104"/>
      <c r="D3" s="104"/>
      <c r="E3" s="81"/>
      <c r="F3" s="17">
        <v>1539257.22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79" t="s">
        <v>25</v>
      </c>
      <c r="C4" s="79"/>
      <c r="D4" s="79"/>
      <c r="E4" s="79"/>
      <c r="F4" s="79"/>
      <c r="G4" s="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0" t="s">
        <v>11</v>
      </c>
      <c r="C7" s="81"/>
      <c r="D7" s="82"/>
      <c r="E7" s="82"/>
      <c r="F7" s="83"/>
      <c r="G7" s="84"/>
      <c r="H7" s="3"/>
      <c r="I7" s="103" t="s">
        <v>3</v>
      </c>
      <c r="J7" s="104"/>
      <c r="K7" s="104"/>
      <c r="L7" s="104"/>
      <c r="M7" s="104"/>
      <c r="N7" s="104"/>
      <c r="O7" s="104"/>
      <c r="P7" s="105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29.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8</v>
      </c>
      <c r="M8" s="7" t="s">
        <v>9</v>
      </c>
      <c r="N8" s="7" t="s">
        <v>13</v>
      </c>
      <c r="O8" s="7" t="s">
        <v>5</v>
      </c>
      <c r="P8" s="8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1" customFormat="1" ht="17.25" customHeight="1" x14ac:dyDescent="0.25">
      <c r="A9" s="87" t="s">
        <v>16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26" s="53" customFormat="1" ht="26.25" customHeight="1" x14ac:dyDescent="0.25">
      <c r="A10" s="44"/>
      <c r="B10" s="45">
        <v>1</v>
      </c>
      <c r="C10" s="69" t="s">
        <v>32</v>
      </c>
      <c r="D10" s="61" t="s">
        <v>27</v>
      </c>
      <c r="E10" s="63">
        <v>417.33</v>
      </c>
      <c r="F10" s="73">
        <v>15</v>
      </c>
      <c r="G10" s="63">
        <f>E10*F10</f>
        <v>6259.95</v>
      </c>
      <c r="H10" s="47"/>
      <c r="I10" s="48">
        <f>B10</f>
        <v>1</v>
      </c>
      <c r="J10" s="69" t="s">
        <v>32</v>
      </c>
      <c r="K10" s="49"/>
      <c r="L10" s="61" t="s">
        <v>27</v>
      </c>
      <c r="M10" s="51">
        <f>E10</f>
        <v>417.33</v>
      </c>
      <c r="N10" s="46"/>
      <c r="O10" s="62">
        <v>15</v>
      </c>
      <c r="P10" s="52">
        <f>N10*O10</f>
        <v>0</v>
      </c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s="53" customFormat="1" ht="23.25" customHeight="1" x14ac:dyDescent="0.25">
      <c r="A11" s="44"/>
      <c r="B11" s="45">
        <v>2</v>
      </c>
      <c r="C11" s="69" t="s">
        <v>33</v>
      </c>
      <c r="D11" s="61" t="s">
        <v>27</v>
      </c>
      <c r="E11" s="63">
        <v>370</v>
      </c>
      <c r="F11" s="73">
        <v>10</v>
      </c>
      <c r="G11" s="63">
        <f t="shared" ref="G11:G17" si="0">E11*F11</f>
        <v>3700</v>
      </c>
      <c r="H11" s="47"/>
      <c r="I11" s="48">
        <f>B11</f>
        <v>2</v>
      </c>
      <c r="J11" s="69" t="s">
        <v>33</v>
      </c>
      <c r="K11" s="49"/>
      <c r="L11" s="61" t="s">
        <v>27</v>
      </c>
      <c r="M11" s="51">
        <f t="shared" ref="M11:M17" si="1">E11</f>
        <v>370</v>
      </c>
      <c r="N11" s="46"/>
      <c r="O11" s="62">
        <v>10</v>
      </c>
      <c r="P11" s="52">
        <f t="shared" ref="P11:P17" si="2">N11*O11</f>
        <v>0</v>
      </c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spans="1:26" s="53" customFormat="1" ht="27" customHeight="1" x14ac:dyDescent="0.25">
      <c r="A12" s="44"/>
      <c r="B12" s="45">
        <v>3</v>
      </c>
      <c r="C12" s="69" t="s">
        <v>34</v>
      </c>
      <c r="D12" s="61" t="s">
        <v>27</v>
      </c>
      <c r="E12" s="63">
        <v>450</v>
      </c>
      <c r="F12" s="73">
        <v>22</v>
      </c>
      <c r="G12" s="63">
        <f t="shared" si="0"/>
        <v>9900</v>
      </c>
      <c r="H12" s="47"/>
      <c r="I12" s="45">
        <v>3</v>
      </c>
      <c r="J12" s="69" t="s">
        <v>34</v>
      </c>
      <c r="K12" s="49"/>
      <c r="L12" s="61" t="s">
        <v>27</v>
      </c>
      <c r="M12" s="51">
        <f t="shared" si="1"/>
        <v>450</v>
      </c>
      <c r="N12" s="46"/>
      <c r="O12" s="62">
        <v>22</v>
      </c>
      <c r="P12" s="52">
        <f t="shared" si="2"/>
        <v>0</v>
      </c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spans="1:26" s="53" customFormat="1" ht="38.25" x14ac:dyDescent="0.25">
      <c r="A13" s="44"/>
      <c r="B13" s="45">
        <v>4</v>
      </c>
      <c r="C13" s="69" t="s">
        <v>35</v>
      </c>
      <c r="D13" s="61" t="s">
        <v>27</v>
      </c>
      <c r="E13" s="63">
        <v>1315</v>
      </c>
      <c r="F13" s="73">
        <v>129</v>
      </c>
      <c r="G13" s="63">
        <f t="shared" si="0"/>
        <v>169635</v>
      </c>
      <c r="H13" s="47"/>
      <c r="I13" s="45">
        <v>4</v>
      </c>
      <c r="J13" s="69" t="s">
        <v>35</v>
      </c>
      <c r="K13" s="49"/>
      <c r="L13" s="61" t="s">
        <v>27</v>
      </c>
      <c r="M13" s="51">
        <f t="shared" si="1"/>
        <v>1315</v>
      </c>
      <c r="N13" s="46"/>
      <c r="O13" s="62">
        <v>129</v>
      </c>
      <c r="P13" s="52">
        <f t="shared" si="2"/>
        <v>0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spans="1:26" s="53" customFormat="1" ht="25.5" x14ac:dyDescent="0.25">
      <c r="A14" s="44"/>
      <c r="B14" s="45">
        <v>5</v>
      </c>
      <c r="C14" s="69" t="s">
        <v>36</v>
      </c>
      <c r="D14" s="61" t="s">
        <v>27</v>
      </c>
      <c r="E14" s="63">
        <v>195</v>
      </c>
      <c r="F14" s="73">
        <v>6</v>
      </c>
      <c r="G14" s="63">
        <f t="shared" si="0"/>
        <v>1170</v>
      </c>
      <c r="H14" s="47"/>
      <c r="I14" s="45">
        <v>5</v>
      </c>
      <c r="J14" s="69" t="s">
        <v>36</v>
      </c>
      <c r="K14" s="49"/>
      <c r="L14" s="61" t="s">
        <v>27</v>
      </c>
      <c r="M14" s="51">
        <f t="shared" si="1"/>
        <v>195</v>
      </c>
      <c r="N14" s="46"/>
      <c r="O14" s="62">
        <v>6</v>
      </c>
      <c r="P14" s="52">
        <f t="shared" si="2"/>
        <v>0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spans="1:26" s="53" customFormat="1" ht="25.5" x14ac:dyDescent="0.25">
      <c r="A15" s="44"/>
      <c r="B15" s="45">
        <v>6</v>
      </c>
      <c r="C15" s="69" t="s">
        <v>37</v>
      </c>
      <c r="D15" s="61" t="s">
        <v>27</v>
      </c>
      <c r="E15" s="63">
        <v>124</v>
      </c>
      <c r="F15" s="73">
        <v>6</v>
      </c>
      <c r="G15" s="63">
        <f t="shared" si="0"/>
        <v>744</v>
      </c>
      <c r="H15" s="47"/>
      <c r="I15" s="45">
        <v>6</v>
      </c>
      <c r="J15" s="69" t="s">
        <v>37</v>
      </c>
      <c r="K15" s="49"/>
      <c r="L15" s="61" t="s">
        <v>27</v>
      </c>
      <c r="M15" s="51">
        <f t="shared" si="1"/>
        <v>124</v>
      </c>
      <c r="N15" s="46"/>
      <c r="O15" s="62">
        <v>6</v>
      </c>
      <c r="P15" s="52">
        <f t="shared" si="2"/>
        <v>0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spans="1:26" s="53" customFormat="1" ht="25.5" x14ac:dyDescent="0.25">
      <c r="A16" s="44"/>
      <c r="B16" s="45">
        <v>7</v>
      </c>
      <c r="C16" s="69" t="s">
        <v>38</v>
      </c>
      <c r="D16" s="61" t="s">
        <v>27</v>
      </c>
      <c r="E16" s="63">
        <v>141</v>
      </c>
      <c r="F16" s="73">
        <v>8</v>
      </c>
      <c r="G16" s="63">
        <f t="shared" si="0"/>
        <v>1128</v>
      </c>
      <c r="H16" s="47"/>
      <c r="I16" s="45">
        <v>7</v>
      </c>
      <c r="J16" s="69" t="s">
        <v>38</v>
      </c>
      <c r="K16" s="49"/>
      <c r="L16" s="61" t="s">
        <v>27</v>
      </c>
      <c r="M16" s="51">
        <f t="shared" si="1"/>
        <v>141</v>
      </c>
      <c r="N16" s="46"/>
      <c r="O16" s="62">
        <v>8</v>
      </c>
      <c r="P16" s="52">
        <f t="shared" si="2"/>
        <v>0</v>
      </c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spans="1:26" s="53" customFormat="1" ht="33" customHeight="1" x14ac:dyDescent="0.25">
      <c r="A17" s="44"/>
      <c r="B17" s="45">
        <v>8</v>
      </c>
      <c r="C17" s="69" t="s">
        <v>39</v>
      </c>
      <c r="D17" s="61" t="s">
        <v>27</v>
      </c>
      <c r="E17" s="63">
        <v>471.88</v>
      </c>
      <c r="F17" s="73">
        <v>4</v>
      </c>
      <c r="G17" s="63">
        <f t="shared" si="0"/>
        <v>1887.52</v>
      </c>
      <c r="H17" s="47"/>
      <c r="I17" s="45">
        <v>8</v>
      </c>
      <c r="J17" s="69" t="s">
        <v>39</v>
      </c>
      <c r="K17" s="49"/>
      <c r="L17" s="61" t="s">
        <v>27</v>
      </c>
      <c r="M17" s="51">
        <f t="shared" si="1"/>
        <v>471.88</v>
      </c>
      <c r="N17" s="46"/>
      <c r="O17" s="62">
        <v>4</v>
      </c>
      <c r="P17" s="52">
        <f t="shared" si="2"/>
        <v>0</v>
      </c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spans="1:26" s="43" customFormat="1" ht="15.75" customHeight="1" x14ac:dyDescent="0.25">
      <c r="A18" s="36"/>
      <c r="B18" s="96" t="s">
        <v>18</v>
      </c>
      <c r="C18" s="97"/>
      <c r="D18" s="37"/>
      <c r="E18" s="38"/>
      <c r="F18" s="38"/>
      <c r="G18" s="39">
        <f>SUM(G10:G17)</f>
        <v>194424.47</v>
      </c>
      <c r="H18" s="39"/>
      <c r="I18" s="38"/>
      <c r="J18" s="38"/>
      <c r="K18" s="38"/>
      <c r="L18" s="40"/>
      <c r="M18" s="41"/>
      <c r="N18" s="41"/>
      <c r="O18" s="42"/>
      <c r="P18" s="41"/>
      <c r="Q18" s="41"/>
    </row>
    <row r="19" spans="1:26" s="22" customFormat="1" ht="15.75" customHeight="1" x14ac:dyDescent="0.25">
      <c r="A19" s="89" t="s">
        <v>17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1"/>
    </row>
    <row r="20" spans="1:26" s="53" customFormat="1" x14ac:dyDescent="0.25">
      <c r="A20" s="44"/>
      <c r="B20" s="45">
        <v>1</v>
      </c>
      <c r="C20" s="69" t="s">
        <v>40</v>
      </c>
      <c r="D20" s="61" t="s">
        <v>27</v>
      </c>
      <c r="E20" s="64">
        <v>334.34</v>
      </c>
      <c r="F20" s="73">
        <v>3</v>
      </c>
      <c r="G20" s="63">
        <f>E20*F20</f>
        <v>1003.02</v>
      </c>
      <c r="H20" s="47"/>
      <c r="I20" s="45">
        <v>1</v>
      </c>
      <c r="J20" s="69" t="s">
        <v>40</v>
      </c>
      <c r="K20" s="49"/>
      <c r="L20" s="61" t="s">
        <v>27</v>
      </c>
      <c r="M20" s="51">
        <f>E20</f>
        <v>334.34</v>
      </c>
      <c r="N20" s="46"/>
      <c r="O20" s="62">
        <v>3</v>
      </c>
      <c r="P20" s="52">
        <f>N20*O20</f>
        <v>0</v>
      </c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spans="1:26" s="53" customFormat="1" x14ac:dyDescent="0.25">
      <c r="A21" s="44"/>
      <c r="B21" s="45">
        <v>2</v>
      </c>
      <c r="C21" s="69" t="s">
        <v>41</v>
      </c>
      <c r="D21" s="61" t="s">
        <v>27</v>
      </c>
      <c r="E21" s="64">
        <v>399</v>
      </c>
      <c r="F21" s="73">
        <v>33</v>
      </c>
      <c r="G21" s="63">
        <f t="shared" ref="G21:G38" si="3">E21*F21</f>
        <v>13167</v>
      </c>
      <c r="H21" s="47"/>
      <c r="I21" s="45">
        <v>2</v>
      </c>
      <c r="J21" s="69" t="s">
        <v>41</v>
      </c>
      <c r="K21" s="49"/>
      <c r="L21" s="61" t="s">
        <v>27</v>
      </c>
      <c r="M21" s="51">
        <f t="shared" ref="M21:M38" si="4">E21</f>
        <v>399</v>
      </c>
      <c r="N21" s="46"/>
      <c r="O21" s="62">
        <v>33</v>
      </c>
      <c r="P21" s="52">
        <f t="shared" ref="P21:P38" si="5">N21*O21</f>
        <v>0</v>
      </c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spans="1:26" s="53" customFormat="1" ht="25.5" x14ac:dyDescent="0.25">
      <c r="A22" s="44"/>
      <c r="B22" s="45">
        <v>3</v>
      </c>
      <c r="C22" s="69" t="s">
        <v>62</v>
      </c>
      <c r="D22" s="61" t="s">
        <v>27</v>
      </c>
      <c r="E22" s="64">
        <v>399</v>
      </c>
      <c r="F22" s="73">
        <v>15</v>
      </c>
      <c r="G22" s="63">
        <f t="shared" si="3"/>
        <v>5985</v>
      </c>
      <c r="H22" s="47"/>
      <c r="I22" s="45">
        <v>3</v>
      </c>
      <c r="J22" s="69" t="s">
        <v>42</v>
      </c>
      <c r="K22" s="49"/>
      <c r="L22" s="61" t="s">
        <v>27</v>
      </c>
      <c r="M22" s="51">
        <f t="shared" si="4"/>
        <v>399</v>
      </c>
      <c r="N22" s="46"/>
      <c r="O22" s="62">
        <v>15</v>
      </c>
      <c r="P22" s="52">
        <f t="shared" si="5"/>
        <v>0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spans="1:26" s="53" customFormat="1" ht="25.5" x14ac:dyDescent="0.25">
      <c r="A23" s="44"/>
      <c r="B23" s="45">
        <v>4</v>
      </c>
      <c r="C23" s="69" t="s">
        <v>43</v>
      </c>
      <c r="D23" s="61" t="s">
        <v>27</v>
      </c>
      <c r="E23" s="64">
        <v>399</v>
      </c>
      <c r="F23" s="73">
        <v>132</v>
      </c>
      <c r="G23" s="63">
        <f t="shared" si="3"/>
        <v>52668</v>
      </c>
      <c r="H23" s="47"/>
      <c r="I23" s="45">
        <v>4</v>
      </c>
      <c r="J23" s="69" t="s">
        <v>43</v>
      </c>
      <c r="K23" s="49"/>
      <c r="L23" s="61" t="s">
        <v>27</v>
      </c>
      <c r="M23" s="51">
        <f t="shared" si="4"/>
        <v>399</v>
      </c>
      <c r="N23" s="46"/>
      <c r="O23" s="62">
        <v>132</v>
      </c>
      <c r="P23" s="52">
        <f t="shared" si="5"/>
        <v>0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spans="1:26" s="53" customFormat="1" ht="25.5" x14ac:dyDescent="0.25">
      <c r="A24" s="44"/>
      <c r="B24" s="45">
        <v>5</v>
      </c>
      <c r="C24" s="69" t="s">
        <v>44</v>
      </c>
      <c r="D24" s="61" t="s">
        <v>27</v>
      </c>
      <c r="E24" s="64">
        <v>2300</v>
      </c>
      <c r="F24" s="73">
        <v>6</v>
      </c>
      <c r="G24" s="63">
        <f t="shared" si="3"/>
        <v>13800</v>
      </c>
      <c r="H24" s="47"/>
      <c r="I24" s="45">
        <v>5</v>
      </c>
      <c r="J24" s="69" t="s">
        <v>44</v>
      </c>
      <c r="K24" s="49"/>
      <c r="L24" s="61" t="s">
        <v>27</v>
      </c>
      <c r="M24" s="51">
        <f t="shared" si="4"/>
        <v>2300</v>
      </c>
      <c r="N24" s="46"/>
      <c r="O24" s="62">
        <v>6</v>
      </c>
      <c r="P24" s="52">
        <f t="shared" si="5"/>
        <v>0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spans="1:26" s="53" customFormat="1" ht="25.5" x14ac:dyDescent="0.25">
      <c r="A25" s="44"/>
      <c r="B25" s="45">
        <v>6</v>
      </c>
      <c r="C25" s="69" t="s">
        <v>33</v>
      </c>
      <c r="D25" s="61" t="s">
        <v>27</v>
      </c>
      <c r="E25" s="64">
        <v>361</v>
      </c>
      <c r="F25" s="73">
        <v>54</v>
      </c>
      <c r="G25" s="63">
        <f t="shared" si="3"/>
        <v>19494</v>
      </c>
      <c r="H25" s="47"/>
      <c r="I25" s="45">
        <v>6</v>
      </c>
      <c r="J25" s="69" t="s">
        <v>33</v>
      </c>
      <c r="K25" s="49"/>
      <c r="L25" s="61" t="s">
        <v>27</v>
      </c>
      <c r="M25" s="51">
        <f t="shared" si="4"/>
        <v>361</v>
      </c>
      <c r="N25" s="46"/>
      <c r="O25" s="62">
        <v>54</v>
      </c>
      <c r="P25" s="52">
        <f t="shared" si="5"/>
        <v>0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spans="1:26" s="53" customFormat="1" ht="25.5" x14ac:dyDescent="0.25">
      <c r="A26" s="44"/>
      <c r="B26" s="45">
        <v>7</v>
      </c>
      <c r="C26" s="69" t="s">
        <v>45</v>
      </c>
      <c r="D26" s="61" t="s">
        <v>27</v>
      </c>
      <c r="E26" s="64">
        <v>340</v>
      </c>
      <c r="F26" s="73">
        <v>63</v>
      </c>
      <c r="G26" s="63">
        <f t="shared" si="3"/>
        <v>21420</v>
      </c>
      <c r="H26" s="47"/>
      <c r="I26" s="45">
        <v>7</v>
      </c>
      <c r="J26" s="69" t="s">
        <v>45</v>
      </c>
      <c r="K26" s="49"/>
      <c r="L26" s="61" t="s">
        <v>27</v>
      </c>
      <c r="M26" s="51">
        <f t="shared" si="4"/>
        <v>340</v>
      </c>
      <c r="N26" s="46"/>
      <c r="O26" s="62">
        <v>63</v>
      </c>
      <c r="P26" s="52">
        <f t="shared" si="5"/>
        <v>0</v>
      </c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spans="1:26" s="53" customFormat="1" ht="25.5" x14ac:dyDescent="0.25">
      <c r="A27" s="44"/>
      <c r="B27" s="45">
        <v>8</v>
      </c>
      <c r="C27" s="69" t="s">
        <v>46</v>
      </c>
      <c r="D27" s="61" t="s">
        <v>27</v>
      </c>
      <c r="E27" s="64">
        <v>351.69499999999999</v>
      </c>
      <c r="F27" s="73">
        <v>28</v>
      </c>
      <c r="G27" s="63">
        <f t="shared" si="3"/>
        <v>9847.4599999999991</v>
      </c>
      <c r="H27" s="47"/>
      <c r="I27" s="45">
        <v>8</v>
      </c>
      <c r="J27" s="69" t="s">
        <v>46</v>
      </c>
      <c r="K27" s="49"/>
      <c r="L27" s="61" t="s">
        <v>27</v>
      </c>
      <c r="M27" s="51">
        <f t="shared" si="4"/>
        <v>351.69499999999999</v>
      </c>
      <c r="N27" s="46"/>
      <c r="O27" s="62">
        <v>28</v>
      </c>
      <c r="P27" s="52">
        <f t="shared" si="5"/>
        <v>0</v>
      </c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spans="1:26" s="53" customFormat="1" ht="25.5" x14ac:dyDescent="0.25">
      <c r="A28" s="44"/>
      <c r="B28" s="45">
        <v>9</v>
      </c>
      <c r="C28" s="69" t="s">
        <v>34</v>
      </c>
      <c r="D28" s="61" t="s">
        <v>27</v>
      </c>
      <c r="E28" s="64">
        <v>615</v>
      </c>
      <c r="F28" s="73">
        <v>42</v>
      </c>
      <c r="G28" s="63">
        <f t="shared" si="3"/>
        <v>25830</v>
      </c>
      <c r="H28" s="47"/>
      <c r="I28" s="45">
        <v>9</v>
      </c>
      <c r="J28" s="69" t="s">
        <v>34</v>
      </c>
      <c r="K28" s="49"/>
      <c r="L28" s="61" t="s">
        <v>27</v>
      </c>
      <c r="M28" s="51">
        <f t="shared" si="4"/>
        <v>615</v>
      </c>
      <c r="N28" s="46"/>
      <c r="O28" s="62">
        <v>42</v>
      </c>
      <c r="P28" s="52">
        <f t="shared" si="5"/>
        <v>0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spans="1:26" s="53" customFormat="1" ht="27.75" customHeight="1" x14ac:dyDescent="0.25">
      <c r="A29" s="44"/>
      <c r="B29" s="45">
        <v>10</v>
      </c>
      <c r="C29" s="69" t="s">
        <v>48</v>
      </c>
      <c r="D29" s="61" t="s">
        <v>27</v>
      </c>
      <c r="E29" s="64">
        <v>1350</v>
      </c>
      <c r="F29" s="73">
        <v>3</v>
      </c>
      <c r="G29" s="63">
        <f t="shared" si="3"/>
        <v>4050</v>
      </c>
      <c r="H29" s="47"/>
      <c r="I29" s="45">
        <v>10</v>
      </c>
      <c r="J29" s="69" t="s">
        <v>48</v>
      </c>
      <c r="K29" s="49"/>
      <c r="L29" s="61" t="s">
        <v>27</v>
      </c>
      <c r="M29" s="51">
        <f t="shared" si="4"/>
        <v>1350</v>
      </c>
      <c r="N29" s="46"/>
      <c r="O29" s="62">
        <v>3</v>
      </c>
      <c r="P29" s="52">
        <f t="shared" si="5"/>
        <v>0</v>
      </c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s="53" customFormat="1" ht="38.25" x14ac:dyDescent="0.25">
      <c r="A30" s="44"/>
      <c r="B30" s="45">
        <v>11</v>
      </c>
      <c r="C30" s="69" t="s">
        <v>35</v>
      </c>
      <c r="D30" s="61" t="s">
        <v>27</v>
      </c>
      <c r="E30" s="64">
        <v>1382.1153999999999</v>
      </c>
      <c r="F30" s="73">
        <v>223</v>
      </c>
      <c r="G30" s="63">
        <f t="shared" si="3"/>
        <v>308211.73420000001</v>
      </c>
      <c r="H30" s="47"/>
      <c r="I30" s="45">
        <v>12</v>
      </c>
      <c r="J30" s="69" t="s">
        <v>35</v>
      </c>
      <c r="K30" s="49"/>
      <c r="L30" s="61" t="s">
        <v>27</v>
      </c>
      <c r="M30" s="51">
        <f t="shared" si="4"/>
        <v>1382.1153999999999</v>
      </c>
      <c r="N30" s="46"/>
      <c r="O30" s="62">
        <v>223</v>
      </c>
      <c r="P30" s="52">
        <f t="shared" si="5"/>
        <v>0</v>
      </c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spans="1:26" s="53" customFormat="1" ht="25.5" x14ac:dyDescent="0.25">
      <c r="A31" s="44"/>
      <c r="B31" s="45">
        <v>12</v>
      </c>
      <c r="C31" s="69" t="s">
        <v>49</v>
      </c>
      <c r="D31" s="61" t="s">
        <v>27</v>
      </c>
      <c r="E31" s="64">
        <v>113</v>
      </c>
      <c r="F31" s="73">
        <v>44</v>
      </c>
      <c r="G31" s="63">
        <f t="shared" si="3"/>
        <v>4972</v>
      </c>
      <c r="H31" s="47"/>
      <c r="I31" s="45">
        <v>13</v>
      </c>
      <c r="J31" s="69" t="s">
        <v>49</v>
      </c>
      <c r="K31" s="49"/>
      <c r="L31" s="61" t="s">
        <v>27</v>
      </c>
      <c r="M31" s="51">
        <f t="shared" si="4"/>
        <v>113</v>
      </c>
      <c r="N31" s="46"/>
      <c r="O31" s="62">
        <v>44</v>
      </c>
      <c r="P31" s="52">
        <f t="shared" si="5"/>
        <v>0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spans="1:26" s="53" customFormat="1" ht="25.5" x14ac:dyDescent="0.25">
      <c r="A32" s="44"/>
      <c r="B32" s="45">
        <v>13</v>
      </c>
      <c r="C32" s="69" t="s">
        <v>37</v>
      </c>
      <c r="D32" s="61" t="s">
        <v>27</v>
      </c>
      <c r="E32" s="64">
        <v>124.00008</v>
      </c>
      <c r="F32" s="73">
        <v>48</v>
      </c>
      <c r="G32" s="63">
        <f t="shared" si="3"/>
        <v>5952.0038399999994</v>
      </c>
      <c r="H32" s="47"/>
      <c r="I32" s="45">
        <v>14</v>
      </c>
      <c r="J32" s="69" t="s">
        <v>37</v>
      </c>
      <c r="K32" s="49"/>
      <c r="L32" s="61" t="s">
        <v>27</v>
      </c>
      <c r="M32" s="51">
        <f t="shared" si="4"/>
        <v>124.00008</v>
      </c>
      <c r="N32" s="46"/>
      <c r="O32" s="62">
        <v>48</v>
      </c>
      <c r="P32" s="52">
        <f t="shared" si="5"/>
        <v>0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s="53" customFormat="1" ht="25.5" x14ac:dyDescent="0.25">
      <c r="A33" s="44"/>
      <c r="B33" s="45">
        <v>14</v>
      </c>
      <c r="C33" s="69" t="s">
        <v>38</v>
      </c>
      <c r="D33" s="61" t="s">
        <v>27</v>
      </c>
      <c r="E33" s="64">
        <v>124</v>
      </c>
      <c r="F33" s="73">
        <v>32</v>
      </c>
      <c r="G33" s="63">
        <f t="shared" si="3"/>
        <v>3968</v>
      </c>
      <c r="H33" s="47"/>
      <c r="I33" s="45">
        <v>15</v>
      </c>
      <c r="J33" s="69" t="s">
        <v>38</v>
      </c>
      <c r="K33" s="49"/>
      <c r="L33" s="61" t="s">
        <v>27</v>
      </c>
      <c r="M33" s="51">
        <f t="shared" si="4"/>
        <v>124</v>
      </c>
      <c r="N33" s="46"/>
      <c r="O33" s="62">
        <v>32</v>
      </c>
      <c r="P33" s="52">
        <f t="shared" si="5"/>
        <v>0</v>
      </c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26" s="53" customFormat="1" ht="25.5" x14ac:dyDescent="0.25">
      <c r="A34" s="44"/>
      <c r="B34" s="45">
        <v>15</v>
      </c>
      <c r="C34" s="69" t="s">
        <v>50</v>
      </c>
      <c r="D34" s="61" t="s">
        <v>27</v>
      </c>
      <c r="E34" s="64">
        <v>114</v>
      </c>
      <c r="F34" s="73">
        <v>26</v>
      </c>
      <c r="G34" s="63">
        <f t="shared" si="3"/>
        <v>2964</v>
      </c>
      <c r="H34" s="47"/>
      <c r="I34" s="45">
        <v>16</v>
      </c>
      <c r="J34" s="69" t="s">
        <v>50</v>
      </c>
      <c r="K34" s="49"/>
      <c r="L34" s="61" t="s">
        <v>27</v>
      </c>
      <c r="M34" s="51">
        <f t="shared" si="4"/>
        <v>114</v>
      </c>
      <c r="N34" s="46"/>
      <c r="O34" s="62">
        <v>26</v>
      </c>
      <c r="P34" s="52">
        <f t="shared" si="5"/>
        <v>0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spans="1:26" s="53" customFormat="1" ht="25.5" x14ac:dyDescent="0.25">
      <c r="A35" s="44"/>
      <c r="B35" s="45">
        <v>16</v>
      </c>
      <c r="C35" s="69" t="s">
        <v>50</v>
      </c>
      <c r="D35" s="61" t="s">
        <v>27</v>
      </c>
      <c r="E35" s="64">
        <v>115</v>
      </c>
      <c r="F35" s="73">
        <v>12</v>
      </c>
      <c r="G35" s="63">
        <f t="shared" si="3"/>
        <v>1380</v>
      </c>
      <c r="H35" s="47"/>
      <c r="I35" s="45">
        <v>17</v>
      </c>
      <c r="J35" s="69" t="s">
        <v>50</v>
      </c>
      <c r="K35" s="49"/>
      <c r="L35" s="61" t="s">
        <v>27</v>
      </c>
      <c r="M35" s="51">
        <f t="shared" si="4"/>
        <v>115</v>
      </c>
      <c r="N35" s="46"/>
      <c r="O35" s="62">
        <v>12</v>
      </c>
      <c r="P35" s="52">
        <f t="shared" si="5"/>
        <v>0</v>
      </c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spans="1:26" s="53" customFormat="1" ht="25.5" x14ac:dyDescent="0.25">
      <c r="A36" s="44"/>
      <c r="B36" s="45">
        <v>17</v>
      </c>
      <c r="C36" s="69" t="s">
        <v>39</v>
      </c>
      <c r="D36" s="61" t="s">
        <v>27</v>
      </c>
      <c r="E36" s="64">
        <v>540</v>
      </c>
      <c r="F36" s="73">
        <v>44</v>
      </c>
      <c r="G36" s="63">
        <f t="shared" si="3"/>
        <v>23760</v>
      </c>
      <c r="H36" s="47"/>
      <c r="I36" s="45">
        <v>18</v>
      </c>
      <c r="J36" s="69" t="s">
        <v>39</v>
      </c>
      <c r="K36" s="49"/>
      <c r="L36" s="61" t="s">
        <v>27</v>
      </c>
      <c r="M36" s="51">
        <f t="shared" si="4"/>
        <v>540</v>
      </c>
      <c r="N36" s="46"/>
      <c r="O36" s="62">
        <v>44</v>
      </c>
      <c r="P36" s="52">
        <f t="shared" si="5"/>
        <v>0</v>
      </c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spans="1:26" s="53" customFormat="1" ht="25.5" x14ac:dyDescent="0.25">
      <c r="A37" s="44"/>
      <c r="B37" s="45">
        <v>18</v>
      </c>
      <c r="C37" s="69" t="s">
        <v>51</v>
      </c>
      <c r="D37" s="61" t="s">
        <v>27</v>
      </c>
      <c r="E37" s="64">
        <v>1350</v>
      </c>
      <c r="F37" s="73">
        <v>8</v>
      </c>
      <c r="G37" s="63">
        <f t="shared" si="3"/>
        <v>10800</v>
      </c>
      <c r="H37" s="47"/>
      <c r="I37" s="45">
        <v>19</v>
      </c>
      <c r="J37" s="69" t="s">
        <v>51</v>
      </c>
      <c r="K37" s="49"/>
      <c r="L37" s="61" t="s">
        <v>27</v>
      </c>
      <c r="M37" s="51">
        <f t="shared" si="4"/>
        <v>1350</v>
      </c>
      <c r="N37" s="46"/>
      <c r="O37" s="62">
        <v>8</v>
      </c>
      <c r="P37" s="52">
        <f t="shared" si="5"/>
        <v>0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spans="1:26" s="53" customFormat="1" ht="39" thickBot="1" x14ac:dyDescent="0.3">
      <c r="A38" s="44"/>
      <c r="B38" s="45">
        <v>19</v>
      </c>
      <c r="C38" s="69" t="s">
        <v>52</v>
      </c>
      <c r="D38" s="61" t="s">
        <v>27</v>
      </c>
      <c r="E38" s="64">
        <v>1482</v>
      </c>
      <c r="F38" s="74">
        <v>6</v>
      </c>
      <c r="G38" s="63">
        <f t="shared" si="3"/>
        <v>8892</v>
      </c>
      <c r="H38" s="47"/>
      <c r="I38" s="45">
        <v>20</v>
      </c>
      <c r="J38" s="69" t="s">
        <v>52</v>
      </c>
      <c r="K38" s="49"/>
      <c r="L38" s="61" t="s">
        <v>27</v>
      </c>
      <c r="M38" s="51">
        <f t="shared" si="4"/>
        <v>1482</v>
      </c>
      <c r="N38" s="46"/>
      <c r="O38" s="75">
        <v>6</v>
      </c>
      <c r="P38" s="52">
        <f t="shared" si="5"/>
        <v>0</v>
      </c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spans="1:26" s="22" customFormat="1" ht="17.25" customHeight="1" thickBot="1" x14ac:dyDescent="0.3">
      <c r="A39" s="27"/>
      <c r="B39" s="98" t="s">
        <v>31</v>
      </c>
      <c r="C39" s="99"/>
      <c r="D39" s="28"/>
      <c r="E39" s="25"/>
      <c r="F39" s="25"/>
      <c r="G39" s="29">
        <f>SUM(G20:G38)</f>
        <v>538164.21804000007</v>
      </c>
      <c r="H39" s="29"/>
      <c r="I39" s="25"/>
      <c r="J39" s="25"/>
      <c r="K39" s="25"/>
      <c r="L39" s="26"/>
      <c r="M39" s="31"/>
      <c r="N39" s="31"/>
      <c r="O39" s="32"/>
      <c r="P39" s="31"/>
      <c r="Q39" s="31"/>
    </row>
    <row r="40" spans="1:26" s="22" customFormat="1" ht="15.75" customHeight="1" x14ac:dyDescent="0.25">
      <c r="A40" s="92" t="s">
        <v>19</v>
      </c>
      <c r="B40" s="93"/>
      <c r="C40" s="93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5"/>
    </row>
    <row r="41" spans="1:26" s="22" customFormat="1" ht="15.75" customHeight="1" x14ac:dyDescent="0.25">
      <c r="A41" s="92" t="s">
        <v>20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5"/>
    </row>
    <row r="42" spans="1:26" ht="15.75" customHeight="1" x14ac:dyDescent="0.25">
      <c r="A42" s="4"/>
      <c r="B42" s="45">
        <v>1</v>
      </c>
      <c r="C42" s="70" t="s">
        <v>55</v>
      </c>
      <c r="D42" s="61" t="s">
        <v>27</v>
      </c>
      <c r="E42" s="67">
        <v>178</v>
      </c>
      <c r="F42" s="73">
        <v>12</v>
      </c>
      <c r="G42" s="64">
        <f>E42*F42</f>
        <v>2136</v>
      </c>
      <c r="H42" s="1"/>
      <c r="I42" s="45">
        <v>1</v>
      </c>
      <c r="J42" s="66" t="s">
        <v>55</v>
      </c>
      <c r="K42" s="49"/>
      <c r="L42" s="61" t="s">
        <v>27</v>
      </c>
      <c r="M42" s="51">
        <f>E42</f>
        <v>178</v>
      </c>
      <c r="N42" s="46"/>
      <c r="O42" s="62">
        <v>12</v>
      </c>
      <c r="P42" s="52">
        <f t="shared" ref="P42:P45" si="6">N42*O42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 x14ac:dyDescent="0.25">
      <c r="A43" s="4"/>
      <c r="B43" s="54">
        <v>2</v>
      </c>
      <c r="C43" s="61" t="s">
        <v>61</v>
      </c>
      <c r="D43" s="61" t="s">
        <v>27</v>
      </c>
      <c r="E43" s="67">
        <v>411.03</v>
      </c>
      <c r="F43" s="73">
        <v>12</v>
      </c>
      <c r="G43" s="64">
        <f t="shared" ref="G43:G45" si="7">E43*F43</f>
        <v>4932.3599999999997</v>
      </c>
      <c r="H43" s="1"/>
      <c r="I43" s="54">
        <v>2</v>
      </c>
      <c r="J43" s="66" t="s">
        <v>61</v>
      </c>
      <c r="K43" s="56"/>
      <c r="L43" s="61" t="s">
        <v>27</v>
      </c>
      <c r="M43" s="51">
        <f t="shared" ref="M43:M45" si="8">E43</f>
        <v>411.03</v>
      </c>
      <c r="N43" s="55"/>
      <c r="O43" s="62">
        <v>12</v>
      </c>
      <c r="P43" s="52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4"/>
      <c r="B44" s="54">
        <v>3</v>
      </c>
      <c r="C44" s="70" t="s">
        <v>53</v>
      </c>
      <c r="D44" s="61" t="s">
        <v>27</v>
      </c>
      <c r="E44" s="67">
        <v>293.72543000000002</v>
      </c>
      <c r="F44" s="73">
        <v>11</v>
      </c>
      <c r="G44" s="64">
        <f t="shared" si="7"/>
        <v>3230.97973</v>
      </c>
      <c r="H44" s="1"/>
      <c r="I44" s="54">
        <v>3</v>
      </c>
      <c r="J44" s="66" t="s">
        <v>53</v>
      </c>
      <c r="K44" s="56"/>
      <c r="L44" s="61" t="s">
        <v>27</v>
      </c>
      <c r="M44" s="51">
        <f t="shared" si="8"/>
        <v>293.72543000000002</v>
      </c>
      <c r="N44" s="55"/>
      <c r="O44" s="62">
        <v>11</v>
      </c>
      <c r="P44" s="52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5.5" x14ac:dyDescent="0.25">
      <c r="A45" s="4"/>
      <c r="B45" s="54">
        <v>4</v>
      </c>
      <c r="C45" s="70" t="s">
        <v>39</v>
      </c>
      <c r="D45" s="61" t="s">
        <v>27</v>
      </c>
      <c r="E45" s="67">
        <v>419.67599999999999</v>
      </c>
      <c r="F45" s="73">
        <v>15</v>
      </c>
      <c r="G45" s="64">
        <f t="shared" si="7"/>
        <v>6295.1399999999994</v>
      </c>
      <c r="H45" s="1"/>
      <c r="I45" s="54">
        <v>4</v>
      </c>
      <c r="J45" s="66" t="s">
        <v>39</v>
      </c>
      <c r="K45" s="56"/>
      <c r="L45" s="61" t="s">
        <v>27</v>
      </c>
      <c r="M45" s="51">
        <f t="shared" si="8"/>
        <v>419.67599999999999</v>
      </c>
      <c r="N45" s="55"/>
      <c r="O45" s="62">
        <v>15</v>
      </c>
      <c r="P45" s="52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22" customFormat="1" ht="15.75" customHeight="1" x14ac:dyDescent="0.25">
      <c r="A46" s="27"/>
      <c r="B46" s="110" t="s">
        <v>21</v>
      </c>
      <c r="C46" s="111"/>
      <c r="D46" s="24"/>
      <c r="E46" s="33"/>
      <c r="F46" s="33"/>
      <c r="G46" s="29">
        <f>SUM(G42:G45)</f>
        <v>16594.479729999999</v>
      </c>
      <c r="H46" s="29"/>
      <c r="I46" s="33"/>
      <c r="J46" s="33"/>
      <c r="K46" s="33"/>
      <c r="L46" s="26"/>
      <c r="M46" s="31"/>
      <c r="N46" s="31"/>
      <c r="O46" s="32"/>
      <c r="P46" s="31"/>
      <c r="Q46" s="31"/>
    </row>
    <row r="47" spans="1:26" s="22" customFormat="1" ht="15.75" customHeight="1" x14ac:dyDescent="0.25">
      <c r="A47" s="92" t="s">
        <v>22</v>
      </c>
      <c r="B47" s="93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5"/>
    </row>
    <row r="48" spans="1:26" x14ac:dyDescent="0.25">
      <c r="A48" s="4"/>
      <c r="B48" s="23">
        <v>1</v>
      </c>
      <c r="C48" s="70" t="s">
        <v>43</v>
      </c>
      <c r="D48" s="61" t="s">
        <v>27</v>
      </c>
      <c r="E48" s="71">
        <v>399.1</v>
      </c>
      <c r="F48" s="73">
        <v>12</v>
      </c>
      <c r="G48" s="63">
        <f>E48*F48</f>
        <v>4789.2000000000007</v>
      </c>
      <c r="H48" s="1"/>
      <c r="I48" s="45">
        <v>1</v>
      </c>
      <c r="J48" s="70" t="s">
        <v>43</v>
      </c>
      <c r="K48" s="49"/>
      <c r="L48" s="61" t="s">
        <v>27</v>
      </c>
      <c r="M48" s="51">
        <f>E48</f>
        <v>399.1</v>
      </c>
      <c r="N48" s="46"/>
      <c r="O48" s="62">
        <v>12</v>
      </c>
      <c r="P48" s="52">
        <f>N48*O48</f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5.5" x14ac:dyDescent="0.25">
      <c r="A49" s="4"/>
      <c r="B49" s="23">
        <v>2</v>
      </c>
      <c r="C49" s="70" t="s">
        <v>53</v>
      </c>
      <c r="D49" s="61" t="s">
        <v>27</v>
      </c>
      <c r="E49" s="71">
        <v>361</v>
      </c>
      <c r="F49" s="73">
        <v>89</v>
      </c>
      <c r="G49" s="63">
        <f t="shared" ref="G49:G51" si="9">E49*F49</f>
        <v>32129</v>
      </c>
      <c r="H49" s="1"/>
      <c r="I49" s="54">
        <v>2</v>
      </c>
      <c r="J49" s="70" t="s">
        <v>53</v>
      </c>
      <c r="K49" s="56"/>
      <c r="L49" s="61" t="s">
        <v>27</v>
      </c>
      <c r="M49" s="51">
        <f t="shared" ref="M49:M51" si="10">E49</f>
        <v>361</v>
      </c>
      <c r="N49" s="55"/>
      <c r="O49" s="62">
        <v>89</v>
      </c>
      <c r="P49" s="52">
        <f t="shared" ref="P49:P51" si="11">N49*O49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5.5" x14ac:dyDescent="0.25">
      <c r="A50" s="4"/>
      <c r="B50" s="23">
        <v>3</v>
      </c>
      <c r="C50" s="70" t="s">
        <v>54</v>
      </c>
      <c r="D50" s="61" t="s">
        <v>27</v>
      </c>
      <c r="E50" s="71">
        <v>19356.681</v>
      </c>
      <c r="F50" s="73">
        <v>18</v>
      </c>
      <c r="G50" s="63">
        <f t="shared" si="9"/>
        <v>348420.25800000003</v>
      </c>
      <c r="H50" s="1"/>
      <c r="I50" s="54">
        <v>3</v>
      </c>
      <c r="J50" s="70" t="s">
        <v>54</v>
      </c>
      <c r="K50" s="56"/>
      <c r="L50" s="61" t="s">
        <v>27</v>
      </c>
      <c r="M50" s="51">
        <f t="shared" si="10"/>
        <v>19356.681</v>
      </c>
      <c r="N50" s="55"/>
      <c r="O50" s="62">
        <v>18</v>
      </c>
      <c r="P50" s="52">
        <f t="shared" si="11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5.5" x14ac:dyDescent="0.25">
      <c r="A51" s="4"/>
      <c r="B51" s="23">
        <v>4</v>
      </c>
      <c r="C51" s="70" t="s">
        <v>35</v>
      </c>
      <c r="D51" s="61" t="s">
        <v>27</v>
      </c>
      <c r="E51" s="71">
        <v>1311</v>
      </c>
      <c r="F51" s="73">
        <v>62</v>
      </c>
      <c r="G51" s="63">
        <f t="shared" si="9"/>
        <v>81282</v>
      </c>
      <c r="H51" s="1"/>
      <c r="I51" s="54">
        <v>4</v>
      </c>
      <c r="J51" s="70" t="s">
        <v>35</v>
      </c>
      <c r="K51" s="56"/>
      <c r="L51" s="61" t="s">
        <v>27</v>
      </c>
      <c r="M51" s="51">
        <f t="shared" si="10"/>
        <v>1311</v>
      </c>
      <c r="N51" s="55"/>
      <c r="O51" s="62">
        <v>62</v>
      </c>
      <c r="P51" s="52">
        <f t="shared" si="11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22" customFormat="1" ht="17.25" customHeight="1" x14ac:dyDescent="0.25">
      <c r="A52" s="35"/>
      <c r="B52" s="113" t="s">
        <v>24</v>
      </c>
      <c r="C52" s="111"/>
      <c r="D52" s="24"/>
      <c r="E52" s="33"/>
      <c r="F52" s="33"/>
      <c r="G52" s="29">
        <f>SUM(G48:G51)</f>
        <v>466620.45800000004</v>
      </c>
      <c r="H52" s="29"/>
      <c r="I52" s="34"/>
      <c r="J52" s="33"/>
      <c r="K52" s="33"/>
      <c r="L52" s="26"/>
      <c r="M52" s="31"/>
      <c r="N52" s="31"/>
      <c r="O52" s="32"/>
      <c r="P52" s="31"/>
      <c r="Q52" s="31"/>
    </row>
    <row r="53" spans="1:26" s="22" customFormat="1" ht="15.75" customHeight="1" x14ac:dyDescent="0.25">
      <c r="A53" s="112" t="s">
        <v>23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5"/>
    </row>
    <row r="54" spans="1:26" x14ac:dyDescent="0.25">
      <c r="A54" s="4"/>
      <c r="B54" s="45">
        <v>1</v>
      </c>
      <c r="C54" s="69" t="s">
        <v>56</v>
      </c>
      <c r="D54" s="61" t="s">
        <v>27</v>
      </c>
      <c r="E54" s="68">
        <v>799.75</v>
      </c>
      <c r="F54" s="73">
        <v>68</v>
      </c>
      <c r="G54" s="63">
        <f>E54*F54</f>
        <v>54383</v>
      </c>
      <c r="H54" s="47"/>
      <c r="I54" s="45">
        <v>1</v>
      </c>
      <c r="J54" s="69" t="s">
        <v>56</v>
      </c>
      <c r="K54" s="49"/>
      <c r="L54" s="50" t="str">
        <f t="shared" ref="L54:L59" si="12">D54</f>
        <v>шт</v>
      </c>
      <c r="M54" s="51">
        <f>E54</f>
        <v>799.75</v>
      </c>
      <c r="N54" s="46"/>
      <c r="O54" s="72">
        <f>F54</f>
        <v>68</v>
      </c>
      <c r="P54" s="52">
        <f t="shared" ref="P54:P59" si="13">N54*O54</f>
        <v>0</v>
      </c>
      <c r="Q54" s="47"/>
      <c r="R54" s="1"/>
      <c r="S54" s="1"/>
      <c r="T54" s="1"/>
      <c r="U54" s="1"/>
      <c r="V54" s="1"/>
      <c r="W54" s="1"/>
      <c r="X54" s="1"/>
      <c r="Y54" s="1"/>
      <c r="Z54" s="1"/>
    </row>
    <row r="55" spans="1:26" ht="25.5" x14ac:dyDescent="0.25">
      <c r="A55" s="4"/>
      <c r="B55" s="45">
        <v>2</v>
      </c>
      <c r="C55" s="69" t="s">
        <v>34</v>
      </c>
      <c r="D55" s="61" t="s">
        <v>27</v>
      </c>
      <c r="E55" s="68">
        <v>932.25</v>
      </c>
      <c r="F55" s="73">
        <v>24</v>
      </c>
      <c r="G55" s="63">
        <f t="shared" ref="G55:G59" si="14">E55*F55</f>
        <v>22374</v>
      </c>
      <c r="H55" s="47"/>
      <c r="I55" s="45">
        <v>2</v>
      </c>
      <c r="J55" s="69" t="s">
        <v>34</v>
      </c>
      <c r="K55" s="49"/>
      <c r="L55" s="50" t="str">
        <f t="shared" si="12"/>
        <v>шт</v>
      </c>
      <c r="M55" s="51">
        <f t="shared" ref="M55:M59" si="15">E55</f>
        <v>932.25</v>
      </c>
      <c r="N55" s="46"/>
      <c r="O55" s="72">
        <f t="shared" ref="O55:O59" si="16">F55</f>
        <v>24</v>
      </c>
      <c r="P55" s="52">
        <f t="shared" si="13"/>
        <v>0</v>
      </c>
      <c r="Q55" s="47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54">
        <v>3</v>
      </c>
      <c r="C56" s="69" t="s">
        <v>47</v>
      </c>
      <c r="D56" s="61" t="s">
        <v>27</v>
      </c>
      <c r="E56" s="68">
        <v>1406.17</v>
      </c>
      <c r="F56" s="73">
        <v>3</v>
      </c>
      <c r="G56" s="63">
        <f t="shared" si="14"/>
        <v>4218.51</v>
      </c>
      <c r="H56" s="47"/>
      <c r="I56" s="54">
        <v>3</v>
      </c>
      <c r="J56" s="69" t="s">
        <v>47</v>
      </c>
      <c r="K56" s="56"/>
      <c r="L56" s="50" t="str">
        <f t="shared" si="12"/>
        <v>шт</v>
      </c>
      <c r="M56" s="51">
        <f t="shared" si="15"/>
        <v>1406.17</v>
      </c>
      <c r="N56" s="55"/>
      <c r="O56" s="72">
        <f t="shared" si="16"/>
        <v>3</v>
      </c>
      <c r="P56" s="52">
        <f t="shared" si="13"/>
        <v>0</v>
      </c>
      <c r="Q56" s="47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4"/>
      <c r="B57" s="54">
        <v>4</v>
      </c>
      <c r="C57" s="69" t="s">
        <v>57</v>
      </c>
      <c r="D57" s="61" t="s">
        <v>27</v>
      </c>
      <c r="E57" s="68">
        <v>8855.36</v>
      </c>
      <c r="F57" s="73">
        <v>2</v>
      </c>
      <c r="G57" s="63">
        <f t="shared" si="14"/>
        <v>17710.72</v>
      </c>
      <c r="H57" s="47"/>
      <c r="I57" s="54">
        <v>4</v>
      </c>
      <c r="J57" s="69" t="s">
        <v>57</v>
      </c>
      <c r="K57" s="56"/>
      <c r="L57" s="50" t="str">
        <f t="shared" si="12"/>
        <v>шт</v>
      </c>
      <c r="M57" s="51">
        <f t="shared" si="15"/>
        <v>8855.36</v>
      </c>
      <c r="N57" s="55"/>
      <c r="O57" s="72">
        <f t="shared" si="16"/>
        <v>2</v>
      </c>
      <c r="P57" s="52">
        <f t="shared" si="13"/>
        <v>0</v>
      </c>
      <c r="Q57" s="47"/>
      <c r="R57" s="1"/>
      <c r="S57" s="1"/>
      <c r="T57" s="1"/>
      <c r="U57" s="1"/>
      <c r="V57" s="1"/>
      <c r="W57" s="1"/>
      <c r="X57" s="1"/>
      <c r="Y57" s="1"/>
      <c r="Z57" s="1"/>
    </row>
    <row r="58" spans="1:26" ht="38.25" x14ac:dyDescent="0.25">
      <c r="A58" s="4"/>
      <c r="B58" s="54">
        <v>5</v>
      </c>
      <c r="C58" s="69" t="s">
        <v>35</v>
      </c>
      <c r="D58" s="61" t="s">
        <v>27</v>
      </c>
      <c r="E58" s="68">
        <v>1357.25</v>
      </c>
      <c r="F58" s="73">
        <v>81</v>
      </c>
      <c r="G58" s="63">
        <f t="shared" si="14"/>
        <v>109937.25</v>
      </c>
      <c r="H58" s="47"/>
      <c r="I58" s="54">
        <v>5</v>
      </c>
      <c r="J58" s="69" t="s">
        <v>35</v>
      </c>
      <c r="K58" s="56"/>
      <c r="L58" s="50" t="str">
        <f t="shared" si="12"/>
        <v>шт</v>
      </c>
      <c r="M58" s="51">
        <f t="shared" si="15"/>
        <v>1357.25</v>
      </c>
      <c r="N58" s="55"/>
      <c r="O58" s="72">
        <f t="shared" si="16"/>
        <v>81</v>
      </c>
      <c r="P58" s="52">
        <f t="shared" si="13"/>
        <v>0</v>
      </c>
      <c r="Q58" s="47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4"/>
      <c r="B59" s="54">
        <v>6</v>
      </c>
      <c r="C59" s="69" t="s">
        <v>58</v>
      </c>
      <c r="D59" s="61" t="s">
        <v>27</v>
      </c>
      <c r="E59" s="68">
        <v>3953.9831372549024</v>
      </c>
      <c r="F59" s="73">
        <v>26</v>
      </c>
      <c r="G59" s="63">
        <f t="shared" si="14"/>
        <v>102803.56156862747</v>
      </c>
      <c r="H59" s="47"/>
      <c r="I59" s="54">
        <v>6</v>
      </c>
      <c r="J59" s="69" t="s">
        <v>58</v>
      </c>
      <c r="K59" s="56"/>
      <c r="L59" s="50" t="str">
        <f t="shared" si="12"/>
        <v>шт</v>
      </c>
      <c r="M59" s="51">
        <f t="shared" si="15"/>
        <v>3953.9831372549024</v>
      </c>
      <c r="N59" s="55"/>
      <c r="O59" s="72">
        <f t="shared" si="16"/>
        <v>26</v>
      </c>
      <c r="P59" s="52">
        <f t="shared" si="13"/>
        <v>0</v>
      </c>
      <c r="Q59" s="47"/>
      <c r="R59" s="1"/>
      <c r="S59" s="1"/>
      <c r="T59" s="1"/>
      <c r="U59" s="1"/>
      <c r="V59" s="1"/>
      <c r="W59" s="1"/>
      <c r="X59" s="1"/>
      <c r="Y59" s="1"/>
      <c r="Z59" s="1"/>
    </row>
    <row r="60" spans="1:26" s="22" customFormat="1" ht="17.25" customHeight="1" x14ac:dyDescent="0.25">
      <c r="A60" s="24"/>
      <c r="B60" s="101" t="s">
        <v>28</v>
      </c>
      <c r="C60" s="102"/>
      <c r="D60" s="24"/>
      <c r="E60" s="33"/>
      <c r="F60" s="33"/>
      <c r="G60" s="29">
        <f>SUM(G54:G59)</f>
        <v>311427.04156862746</v>
      </c>
      <c r="H60" s="29"/>
      <c r="I60" s="33"/>
      <c r="J60" s="33"/>
      <c r="K60" s="33"/>
      <c r="L60" s="26"/>
      <c r="M60" s="31"/>
      <c r="N60" s="31"/>
      <c r="O60" s="32"/>
      <c r="P60" s="31"/>
      <c r="Q60" s="31"/>
    </row>
    <row r="61" spans="1:26" s="22" customFormat="1" ht="15.75" customHeight="1" x14ac:dyDescent="0.25">
      <c r="A61" s="100" t="s">
        <v>29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26" ht="38.25" x14ac:dyDescent="0.25">
      <c r="A62" s="4"/>
      <c r="B62" s="54">
        <v>1</v>
      </c>
      <c r="C62" s="69" t="s">
        <v>59</v>
      </c>
      <c r="D62" s="61" t="s">
        <v>27</v>
      </c>
      <c r="E62" s="65">
        <v>2004.425</v>
      </c>
      <c r="F62" s="62">
        <v>6</v>
      </c>
      <c r="G62" s="63">
        <f>E62*F62</f>
        <v>12026.55</v>
      </c>
      <c r="H62" s="1"/>
      <c r="I62" s="54">
        <v>1</v>
      </c>
      <c r="J62" s="69" t="s">
        <v>59</v>
      </c>
      <c r="K62" s="56"/>
      <c r="L62" s="50" t="str">
        <f t="shared" ref="L62" si="17">D62</f>
        <v>шт</v>
      </c>
      <c r="M62" s="51">
        <f>E62</f>
        <v>2004.425</v>
      </c>
      <c r="N62" s="55"/>
      <c r="O62" s="62">
        <v>6</v>
      </c>
      <c r="P62" s="57">
        <f>N62*O62</f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thickBot="1" x14ac:dyDescent="0.3">
      <c r="A63" s="4"/>
      <c r="B63" s="101" t="s">
        <v>30</v>
      </c>
      <c r="C63" s="102"/>
      <c r="D63" s="46"/>
      <c r="E63" s="58"/>
      <c r="F63" s="59"/>
      <c r="G63" s="60">
        <f>SUM(G62:G62)</f>
        <v>12026.55</v>
      </c>
      <c r="H63" s="1"/>
      <c r="I63" s="30"/>
      <c r="J63" s="14"/>
      <c r="K63" s="10"/>
      <c r="L63" s="15"/>
      <c r="M63" s="19"/>
      <c r="N63" s="9"/>
      <c r="O63" s="15"/>
      <c r="P63" s="16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 thickBot="1" x14ac:dyDescent="0.3">
      <c r="A64" s="4"/>
      <c r="B64" s="106" t="s">
        <v>6</v>
      </c>
      <c r="C64" s="107"/>
      <c r="D64" s="107"/>
      <c r="E64" s="107"/>
      <c r="F64" s="108"/>
      <c r="G64" s="11">
        <f>G63+G60+G52+G46+G39+G18</f>
        <v>1539257.2173386274</v>
      </c>
      <c r="H64" s="1"/>
      <c r="I64" s="106" t="s">
        <v>6</v>
      </c>
      <c r="J64" s="107"/>
      <c r="K64" s="107"/>
      <c r="L64" s="107"/>
      <c r="M64" s="107"/>
      <c r="N64" s="107"/>
      <c r="O64" s="108"/>
      <c r="P64" s="11">
        <f>SUM(P10:P63)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5">
      <c r="A65" s="4"/>
      <c r="B65" s="85" t="s">
        <v>15</v>
      </c>
      <c r="C65" s="86"/>
      <c r="D65" s="86"/>
      <c r="E65" s="86"/>
      <c r="F65" s="20">
        <v>0.2</v>
      </c>
      <c r="G65" s="12">
        <f>G64*F65</f>
        <v>307851.44346772548</v>
      </c>
      <c r="H65" s="1"/>
      <c r="I65" s="85" t="s">
        <v>15</v>
      </c>
      <c r="J65" s="86"/>
      <c r="K65" s="86"/>
      <c r="L65" s="86"/>
      <c r="M65" s="86"/>
      <c r="N65" s="86"/>
      <c r="O65" s="20">
        <v>0.2</v>
      </c>
      <c r="P65" s="12">
        <f>P64*O65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thickBot="1" x14ac:dyDescent="0.3">
      <c r="A66" s="4"/>
      <c r="B66" s="76" t="s">
        <v>7</v>
      </c>
      <c r="C66" s="77"/>
      <c r="D66" s="77"/>
      <c r="E66" s="77"/>
      <c r="F66" s="78"/>
      <c r="G66" s="13">
        <f>G64+G65</f>
        <v>1847108.660806353</v>
      </c>
      <c r="H66" s="1"/>
      <c r="I66" s="76" t="s">
        <v>7</v>
      </c>
      <c r="J66" s="77"/>
      <c r="K66" s="77"/>
      <c r="L66" s="77"/>
      <c r="M66" s="77"/>
      <c r="N66" s="77"/>
      <c r="O66" s="78"/>
      <c r="P66" s="13">
        <f>P64+P65</f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Z67" s="1"/>
    </row>
  </sheetData>
  <mergeCells count="24">
    <mergeCell ref="I7:P7"/>
    <mergeCell ref="I64:O64"/>
    <mergeCell ref="B1:P1"/>
    <mergeCell ref="B3:E3"/>
    <mergeCell ref="B64:F64"/>
    <mergeCell ref="B46:C46"/>
    <mergeCell ref="A53:Q53"/>
    <mergeCell ref="B52:C52"/>
    <mergeCell ref="B66:F66"/>
    <mergeCell ref="B4:G4"/>
    <mergeCell ref="B7:G7"/>
    <mergeCell ref="I66:O66"/>
    <mergeCell ref="B65:E65"/>
    <mergeCell ref="I65:N65"/>
    <mergeCell ref="A9:N9"/>
    <mergeCell ref="A19:Q19"/>
    <mergeCell ref="A47:Q47"/>
    <mergeCell ref="B18:C18"/>
    <mergeCell ref="A40:Q40"/>
    <mergeCell ref="A41:Q41"/>
    <mergeCell ref="B39:C39"/>
    <mergeCell ref="A61:Q61"/>
    <mergeCell ref="B60:C60"/>
    <mergeCell ref="B63:C6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Прядкин Юрий Владимирович</cp:lastModifiedBy>
  <cp:lastPrinted>2019-02-07T01:44:09Z</cp:lastPrinted>
  <dcterms:created xsi:type="dcterms:W3CDTF">2018-05-22T01:14:50Z</dcterms:created>
  <dcterms:modified xsi:type="dcterms:W3CDTF">2019-02-08T01:59:57Z</dcterms:modified>
</cp:coreProperties>
</file>