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95 ЗК ЭФ  Стойки кон. центрифуг\95 ЗК ЭФ Стойки кон.цент от 31.01.19\"/>
    </mc:Choice>
  </mc:AlternateContent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" i="1" l="1"/>
  <c r="J16" i="1" l="1"/>
  <c r="I14" i="1"/>
  <c r="O15" i="1"/>
  <c r="P15" i="1" s="1"/>
  <c r="M15" i="1"/>
  <c r="L15" i="1"/>
  <c r="J15" i="1"/>
  <c r="I15" i="1"/>
  <c r="G15" i="1"/>
  <c r="I13" i="1"/>
  <c r="J12" i="1"/>
  <c r="I9" i="1"/>
  <c r="I8" i="1"/>
  <c r="P16" i="1" l="1"/>
  <c r="G16" i="1"/>
  <c r="G10" i="1"/>
  <c r="G11" i="1"/>
  <c r="G12" i="1" s="1"/>
  <c r="G17" i="1" l="1"/>
  <c r="I10" i="1"/>
  <c r="I11" i="1"/>
  <c r="M10" i="1"/>
  <c r="M11" i="1"/>
  <c r="O10" i="1"/>
  <c r="P10" i="1" s="1"/>
  <c r="O11" i="1"/>
  <c r="P11" i="1" s="1"/>
  <c r="L10" i="1"/>
  <c r="L11" i="1"/>
  <c r="J10" i="1"/>
  <c r="J11" i="1"/>
  <c r="G18" i="1" l="1"/>
  <c r="G19" i="1" s="1"/>
  <c r="P12" i="1"/>
  <c r="P18" i="1" s="1"/>
  <c r="P19" i="1" s="1"/>
</calcChain>
</file>

<file path=xl/sharedStrings.xml><?xml version="1.0" encoding="utf-8"?>
<sst xmlns="http://schemas.openxmlformats.org/spreadsheetml/2006/main" count="37" uniqueCount="28">
  <si>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</si>
  <si>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</si>
  <si>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</si>
  <si>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</si>
  <si>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</si>
  <si>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</si>
  <si>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</si>
  <si>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</si>
  <si>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</si>
  <si>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</si>
  <si>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</si>
  <si>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</si>
  <si>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</si>
  <si>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</si>
  <si>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</si>
  <si>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</si>
  <si>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</si>
  <si>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 филиал АО «ДРСК» «Амурские электрические сети»</t>
  </si>
  <si>
    <t>Отгрузочные реквизиты: Станция Благовещенск Заб. Ж.Д. код станции- 954704, код предприятия – 9533, ОКПО – 97987579</t>
  </si>
  <si>
    <t xml:space="preserve">Итого по филиалу Амурские электрические сети  </t>
  </si>
  <si>
    <t>2. филиал АО «ДРСК» «Приморские электрические сети»</t>
  </si>
  <si>
    <t>Отгрузочные реквизиты: Станция получения: Уссурийск  ДВ.ЖД,  код станции- 988306, Код предприятия- 2452, ОКПО- 97053894</t>
  </si>
  <si>
    <t>Итого по филиалу Приморские электрические сети</t>
  </si>
  <si>
    <t>Опора железобетонная центрифугированная                       СК 22.1-2.1 ГОСТ 22687.1</t>
  </si>
  <si>
    <t>Опора железобетонная центрифугированная                  СК22.1-1.3 ГОСТ 22687.1</t>
  </si>
  <si>
    <t>шт</t>
  </si>
  <si>
    <t xml:space="preserve">Опора железобетонная            СВ-164-12                                   ТУ 5863-007-00113557-94 </t>
  </si>
  <si>
    <t>Приложение №7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</si>
</sst>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2060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12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/>
    </xf>
    <xf numFmtId="4" fontId="7" fillId="5" borderId="28" xfId="0" applyNumberFormat="1" applyFont="1" applyFill="1" applyBorder="1" applyAlignment="1" applyProtection="1">
      <alignment horizontal="center" vertical="top" wrapText="1"/>
    </xf>
    <xf numFmtId="0" fontId="13" fillId="0" borderId="26" xfId="0" applyNumberFormat="1" applyFont="1" applyBorder="1" applyAlignment="1">
      <alignment horizontal="center" vertical="center" wrapText="1"/>
    </xf>
    <xf numFmtId="164" fontId="13" fillId="0" borderId="41" xfId="0" applyNumberFormat="1" applyFont="1" applyBorder="1" applyAlignment="1">
      <alignment horizontal="center" vertical="center"/>
    </xf>
    <xf numFmtId="4" fontId="13" fillId="0" borderId="26" xfId="0" applyNumberFormat="1" applyFont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/>
    </xf>
    <xf numFmtId="0" fontId="11" fillId="6" borderId="42" xfId="0" applyNumberFormat="1" applyFont="1" applyFill="1" applyBorder="1" applyAlignment="1">
      <alignment horizontal="left" vertical="center" wrapText="1"/>
    </xf>
    <xf numFmtId="4" fontId="7" fillId="6" borderId="39" xfId="0" applyNumberFormat="1" applyFont="1" applyFill="1" applyBorder="1" applyAlignment="1" applyProtection="1">
      <alignment horizontal="center" vertical="top" wrapText="1"/>
      <protection locked="0"/>
    </xf>
    <xf numFmtId="4" fontId="10" fillId="6" borderId="42" xfId="0" applyNumberFormat="1" applyFont="1" applyFill="1" applyBorder="1" applyAlignment="1">
      <alignment horizontal="center" vertical="center" wrapText="1"/>
    </xf>
    <xf numFmtId="1" fontId="11" fillId="6" borderId="42" xfId="0" applyNumberFormat="1" applyFont="1" applyFill="1" applyBorder="1" applyAlignment="1">
      <alignment horizontal="center" vertical="center"/>
    </xf>
    <xf numFmtId="4" fontId="8" fillId="6" borderId="40" xfId="0" applyNumberFormat="1" applyFont="1" applyFill="1" applyBorder="1" applyAlignment="1" applyProtection="1">
      <alignment horizontal="center" vertical="top" wrapText="1"/>
    </xf>
    <xf numFmtId="49" fontId="1" fillId="5" borderId="13" xfId="0" applyNumberFormat="1" applyFont="1" applyFill="1" applyBorder="1" applyAlignment="1">
      <alignment horizontal="left" vertical="top" wrapText="1"/>
    </xf>
    <xf numFmtId="4" fontId="1" fillId="5" borderId="7" xfId="0" applyNumberFormat="1" applyFont="1" applyFill="1" applyBorder="1" applyAlignment="1">
      <alignment horizontal="center" vertical="top" wrapText="1"/>
    </xf>
    <xf numFmtId="4" fontId="1" fillId="5" borderId="8" xfId="0" applyNumberFormat="1" applyFont="1" applyFill="1" applyBorder="1" applyAlignment="1">
      <alignment horizontal="center" vertical="top" wrapText="1"/>
    </xf>
    <xf numFmtId="165" fontId="2" fillId="5" borderId="7" xfId="0" applyNumberFormat="1" applyFont="1" applyFill="1" applyBorder="1" applyAlignment="1">
      <alignment horizontal="center" vertical="top" wrapText="1"/>
    </xf>
    <xf numFmtId="0" fontId="14" fillId="0" borderId="26" xfId="0" applyFont="1" applyBorder="1" applyAlignment="1">
      <alignment horizontal="center" vertical="center" wrapText="1"/>
    </xf>
    <xf numFmtId="4" fontId="1" fillId="4" borderId="24" xfId="0" applyNumberFormat="1" applyFont="1" applyFill="1" applyBorder="1" applyAlignment="1">
      <alignment horizontal="center" vertical="top" wrapText="1"/>
    </xf>
    <xf numFmtId="4" fontId="1" fillId="4" borderId="22" xfId="0" applyNumberFormat="1" applyFont="1" applyFill="1" applyBorder="1" applyAlignment="1">
      <alignment horizontal="center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36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11" fillId="0" borderId="26" xfId="0" applyNumberFormat="1" applyFont="1" applyBorder="1" applyAlignment="1">
      <alignment horizontal="center" vertical="center" wrapText="1"/>
    </xf>
    <xf numFmtId="49" fontId="1" fillId="5" borderId="36" xfId="0" applyNumberFormat="1" applyFont="1" applyFill="1" applyBorder="1" applyAlignment="1">
      <alignment horizontal="center" vertical="top" wrapText="1"/>
    </xf>
    <xf numFmtId="49" fontId="1" fillId="5" borderId="23" xfId="0" applyNumberFormat="1" applyFont="1" applyFill="1" applyBorder="1" applyAlignment="1">
      <alignment horizontal="center" vertical="top" wrapText="1"/>
    </xf>
    <xf numFmtId="49" fontId="1" fillId="5" borderId="37" xfId="0" applyNumberFormat="1" applyFont="1" applyFill="1" applyBorder="1" applyAlignment="1">
      <alignment horizontal="center" vertical="top" wrapText="1"/>
    </xf>
    <xf numFmtId="0" fontId="1" fillId="5" borderId="36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0" fontId="1" fillId="5" borderId="37" xfId="0" applyFont="1" applyFill="1" applyBorder="1" applyAlignment="1">
      <alignment horizontal="center"/>
    </xf>
    <xf numFmtId="0" fontId="1" fillId="0" borderId="33" xfId="0" applyFont="1" applyBorder="1" applyAlignment="1">
      <alignment horizontal="left" wrapText="1"/>
    </xf>
    <xf numFmtId="0" fontId="1" fillId="0" borderId="34" xfId="0" applyFont="1" applyBorder="1" applyAlignment="1">
      <alignment horizontal="left" wrapText="1"/>
    </xf>
    <xf numFmtId="0" fontId="1" fillId="0" borderId="35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"/>
  <sheetViews>
    <sheetView tabSelected="1" topLeftCell="A7" zoomScaleNormal="100" workbookViewId="0">
      <selection activeCell="Q17" sqref="Q17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12.75" customHeight="1" x14ac:dyDescent="0.25">
      <c r="B1" s="73" t="s">
        <v>27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67" t="s">
        <v>11</v>
      </c>
      <c r="C3" s="68"/>
      <c r="D3" s="68"/>
      <c r="E3" s="52"/>
      <c r="F3" s="23">
        <v>3780645.05</v>
      </c>
      <c r="G3" s="20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51" t="s">
        <v>12</v>
      </c>
      <c r="C6" s="52"/>
      <c r="D6" s="53"/>
      <c r="E6" s="53"/>
      <c r="F6" s="54"/>
      <c r="G6" s="55"/>
      <c r="H6" s="3"/>
      <c r="I6" s="67" t="s">
        <v>3</v>
      </c>
      <c r="J6" s="68"/>
      <c r="K6" s="68"/>
      <c r="L6" s="68"/>
      <c r="M6" s="68"/>
      <c r="N6" s="68"/>
      <c r="O6" s="68"/>
      <c r="P6" s="69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6" t="s">
        <v>4</v>
      </c>
      <c r="C7" s="27" t="s">
        <v>0</v>
      </c>
      <c r="D7" s="27" t="s">
        <v>8</v>
      </c>
      <c r="E7" s="28" t="s">
        <v>9</v>
      </c>
      <c r="F7" s="28" t="s">
        <v>5</v>
      </c>
      <c r="G7" s="29" t="s">
        <v>10</v>
      </c>
      <c r="H7" s="1"/>
      <c r="I7" s="5" t="s">
        <v>4</v>
      </c>
      <c r="J7" s="6" t="s">
        <v>1</v>
      </c>
      <c r="K7" s="7" t="s">
        <v>13</v>
      </c>
      <c r="L7" s="6" t="s">
        <v>8</v>
      </c>
      <c r="M7" s="7" t="s">
        <v>9</v>
      </c>
      <c r="N7" s="7" t="s">
        <v>14</v>
      </c>
      <c r="O7" s="7" t="s">
        <v>5</v>
      </c>
      <c r="P7" s="8" t="s">
        <v>15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24" customFormat="1" x14ac:dyDescent="0.25">
      <c r="B8" s="58" t="s">
        <v>17</v>
      </c>
      <c r="C8" s="59"/>
      <c r="D8" s="59"/>
      <c r="E8" s="59"/>
      <c r="F8" s="59"/>
      <c r="G8" s="60"/>
      <c r="H8" s="25"/>
      <c r="I8" s="61" t="str">
        <f>B8</f>
        <v>1. филиал АО «ДРСК» «Амурские электрические сети»</v>
      </c>
      <c r="J8" s="62"/>
      <c r="K8" s="62"/>
      <c r="L8" s="62"/>
      <c r="M8" s="62"/>
      <c r="N8" s="62"/>
      <c r="O8" s="62"/>
      <c r="P8" s="63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s="24" customFormat="1" ht="30" customHeight="1" x14ac:dyDescent="0.25">
      <c r="B9" s="64" t="s">
        <v>18</v>
      </c>
      <c r="C9" s="65"/>
      <c r="D9" s="65"/>
      <c r="E9" s="65"/>
      <c r="F9" s="65"/>
      <c r="G9" s="66"/>
      <c r="H9" s="25"/>
      <c r="I9" s="74" t="str">
        <f>B9</f>
        <v>Отгрузочные реквизиты: Станция Благовещенск Заб. Ж.Д. код станции- 954704, код предприятия – 9533, ОКПО – 97987579</v>
      </c>
      <c r="J9" s="75"/>
      <c r="K9" s="75"/>
      <c r="L9" s="75"/>
      <c r="M9" s="75"/>
      <c r="N9" s="75"/>
      <c r="O9" s="75"/>
      <c r="P9" s="76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45" x14ac:dyDescent="0.25">
      <c r="A10" s="4"/>
      <c r="B10" s="9">
        <v>1</v>
      </c>
      <c r="C10" s="45" t="s">
        <v>23</v>
      </c>
      <c r="D10" s="32" t="s">
        <v>25</v>
      </c>
      <c r="E10" s="34">
        <v>204531.08</v>
      </c>
      <c r="F10" s="33">
        <v>9</v>
      </c>
      <c r="G10" s="19">
        <f t="shared" ref="G10:G11" si="0">E10*F10</f>
        <v>1840779.72</v>
      </c>
      <c r="H10" s="1"/>
      <c r="I10" s="15">
        <f t="shared" ref="I10:I11" si="1">B10</f>
        <v>1</v>
      </c>
      <c r="J10" s="16" t="str">
        <f t="shared" ref="J10:J11" si="2">C10</f>
        <v>Опора железобетонная центрифугированная                       СК 22.1-2.1 ГОСТ 22687.1</v>
      </c>
      <c r="K10" s="11"/>
      <c r="L10" s="17" t="str">
        <f t="shared" ref="L10:L11" si="3">D10</f>
        <v>шт</v>
      </c>
      <c r="M10" s="21">
        <f t="shared" ref="M10:M11" si="4">E10</f>
        <v>204531.08</v>
      </c>
      <c r="N10" s="10"/>
      <c r="O10" s="44">
        <f t="shared" ref="O10:O11" si="5">F10</f>
        <v>9</v>
      </c>
      <c r="P10" s="18">
        <f t="shared" ref="P10:P11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5" x14ac:dyDescent="0.25">
      <c r="A11" s="4"/>
      <c r="B11" s="9">
        <v>2</v>
      </c>
      <c r="C11" s="45" t="s">
        <v>24</v>
      </c>
      <c r="D11" s="32" t="s">
        <v>25</v>
      </c>
      <c r="E11" s="34">
        <v>170553.07800000001</v>
      </c>
      <c r="F11" s="33">
        <v>9</v>
      </c>
      <c r="G11" s="19">
        <f t="shared" si="0"/>
        <v>1534977.702</v>
      </c>
      <c r="H11" s="1"/>
      <c r="I11" s="15">
        <f t="shared" si="1"/>
        <v>2</v>
      </c>
      <c r="J11" s="16" t="str">
        <f t="shared" si="2"/>
        <v>Опора железобетонная центрифугированная                  СК22.1-1.3 ГОСТ 22687.1</v>
      </c>
      <c r="K11" s="11"/>
      <c r="L11" s="17" t="str">
        <f t="shared" si="3"/>
        <v>шт</v>
      </c>
      <c r="M11" s="21">
        <f t="shared" si="4"/>
        <v>170553.07800000001</v>
      </c>
      <c r="N11" s="10"/>
      <c r="O11" s="44">
        <f t="shared" si="5"/>
        <v>9</v>
      </c>
      <c r="P11" s="18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8.25" x14ac:dyDescent="0.25">
      <c r="A12" s="4"/>
      <c r="B12" s="35"/>
      <c r="C12" s="36" t="s">
        <v>19</v>
      </c>
      <c r="D12" s="37"/>
      <c r="E12" s="38"/>
      <c r="F12" s="39"/>
      <c r="G12" s="40">
        <f>SUM(G10:G11)</f>
        <v>3375757.4220000003</v>
      </c>
      <c r="H12" s="1"/>
      <c r="I12" s="15"/>
      <c r="J12" s="41" t="str">
        <f t="shared" ref="J12:J15" si="7">C12</f>
        <v xml:space="preserve">Итого по филиалу Амурские электрические сети  </v>
      </c>
      <c r="K12" s="11"/>
      <c r="L12" s="17"/>
      <c r="M12" s="42"/>
      <c r="N12" s="10"/>
      <c r="O12" s="44"/>
      <c r="P12" s="43">
        <f>SUM(P10:P11)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25">
      <c r="A13" s="4"/>
      <c r="B13" s="77" t="s">
        <v>20</v>
      </c>
      <c r="C13" s="77"/>
      <c r="D13" s="77"/>
      <c r="E13" s="77"/>
      <c r="F13" s="77"/>
      <c r="G13" s="77"/>
      <c r="H13" s="1"/>
      <c r="I13" s="78" t="str">
        <f>B13</f>
        <v>2. филиал АО «ДРСК» «Приморские электрические сети»</v>
      </c>
      <c r="J13" s="79"/>
      <c r="K13" s="79"/>
      <c r="L13" s="79"/>
      <c r="M13" s="79"/>
      <c r="N13" s="79"/>
      <c r="O13" s="79"/>
      <c r="P13" s="80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 x14ac:dyDescent="0.25">
      <c r="A14" s="4"/>
      <c r="B14" s="84" t="s">
        <v>21</v>
      </c>
      <c r="C14" s="85"/>
      <c r="D14" s="85"/>
      <c r="E14" s="85"/>
      <c r="F14" s="85"/>
      <c r="G14" s="86"/>
      <c r="H14" s="1"/>
      <c r="I14" s="81" t="str">
        <f>B14</f>
        <v>Отгрузочные реквизиты: Станция получения: Уссурийск  ДВ.ЖД,  код станции- 988306, Код предприятия- 2452, ОКПО- 97053894</v>
      </c>
      <c r="J14" s="82"/>
      <c r="K14" s="82"/>
      <c r="L14" s="82"/>
      <c r="M14" s="82"/>
      <c r="N14" s="82"/>
      <c r="O14" s="82"/>
      <c r="P14" s="83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45" x14ac:dyDescent="0.25">
      <c r="A15" s="4"/>
      <c r="B15" s="30">
        <v>1</v>
      </c>
      <c r="C15" s="45" t="s">
        <v>26</v>
      </c>
      <c r="D15" s="32" t="s">
        <v>25</v>
      </c>
      <c r="E15" s="34">
        <v>25305.476999999999</v>
      </c>
      <c r="F15" s="33">
        <v>16</v>
      </c>
      <c r="G15" s="31">
        <f t="shared" ref="G15" si="8">E15*F15</f>
        <v>404887.63199999998</v>
      </c>
      <c r="H15" s="1"/>
      <c r="I15" s="15">
        <f t="shared" ref="I15" si="9">B15</f>
        <v>1</v>
      </c>
      <c r="J15" s="16" t="str">
        <f t="shared" si="7"/>
        <v xml:space="preserve">Опора железобетонная            СВ-164-12                                   ТУ 5863-007-00113557-94 </v>
      </c>
      <c r="K15" s="11"/>
      <c r="L15" s="17" t="str">
        <f t="shared" ref="L15" si="10">D15</f>
        <v>шт</v>
      </c>
      <c r="M15" s="21">
        <f t="shared" ref="M15" si="11">E15</f>
        <v>25305.476999999999</v>
      </c>
      <c r="N15" s="10"/>
      <c r="O15" s="44">
        <f t="shared" ref="O15" si="12">F15</f>
        <v>16</v>
      </c>
      <c r="P15" s="18">
        <f t="shared" ref="P15" si="13">N15*O15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9" thickBot="1" x14ac:dyDescent="0.3">
      <c r="A16" s="4"/>
      <c r="B16" s="35"/>
      <c r="C16" s="36" t="s">
        <v>22</v>
      </c>
      <c r="D16" s="37"/>
      <c r="E16" s="38"/>
      <c r="F16" s="39"/>
      <c r="G16" s="40">
        <f>SUM(G15:G15)</f>
        <v>404887.63199999998</v>
      </c>
      <c r="H16" s="1"/>
      <c r="I16" s="15"/>
      <c r="J16" s="41" t="str">
        <f t="shared" ref="J16" si="14">C16</f>
        <v>Итого по филиалу Приморские электрические сети</v>
      </c>
      <c r="K16" s="11"/>
      <c r="L16" s="17"/>
      <c r="M16" s="42"/>
      <c r="N16" s="10"/>
      <c r="O16" s="44"/>
      <c r="P16" s="43">
        <f>SUM(P15:P15)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1" customHeight="1" thickBot="1" x14ac:dyDescent="0.3">
      <c r="A17" s="4"/>
      <c r="B17" s="70" t="s">
        <v>6</v>
      </c>
      <c r="C17" s="71"/>
      <c r="D17" s="71"/>
      <c r="E17" s="71"/>
      <c r="F17" s="72"/>
      <c r="G17" s="12">
        <f>G16+G12</f>
        <v>3780645.0540000005</v>
      </c>
      <c r="H17" s="1"/>
      <c r="I17" s="70" t="s">
        <v>6</v>
      </c>
      <c r="J17" s="71"/>
      <c r="K17" s="71"/>
      <c r="L17" s="71"/>
      <c r="M17" s="71"/>
      <c r="N17" s="71"/>
      <c r="O17" s="72"/>
      <c r="P17" s="12">
        <f>P12+P16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4"/>
      <c r="B18" s="56" t="s">
        <v>16</v>
      </c>
      <c r="C18" s="57"/>
      <c r="D18" s="57"/>
      <c r="E18" s="57"/>
      <c r="F18" s="22">
        <v>0.2</v>
      </c>
      <c r="G18" s="46">
        <f>G17*F18</f>
        <v>756129.01080000016</v>
      </c>
      <c r="H18" s="1"/>
      <c r="I18" s="56" t="s">
        <v>16</v>
      </c>
      <c r="J18" s="57"/>
      <c r="K18" s="57"/>
      <c r="L18" s="57"/>
      <c r="M18" s="57"/>
      <c r="N18" s="57"/>
      <c r="O18" s="22">
        <v>0.2</v>
      </c>
      <c r="P18" s="13">
        <f>P17*O18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thickBot="1" x14ac:dyDescent="0.3">
      <c r="A19" s="4"/>
      <c r="B19" s="48" t="s">
        <v>7</v>
      </c>
      <c r="C19" s="49"/>
      <c r="D19" s="49"/>
      <c r="E19" s="49"/>
      <c r="F19" s="50"/>
      <c r="G19" s="47">
        <f>G17+G18</f>
        <v>4536774.0648000007</v>
      </c>
      <c r="H19" s="1"/>
      <c r="I19" s="48" t="s">
        <v>7</v>
      </c>
      <c r="J19" s="49"/>
      <c r="K19" s="49"/>
      <c r="L19" s="49"/>
      <c r="M19" s="49"/>
      <c r="N19" s="49"/>
      <c r="O19" s="50"/>
      <c r="P19" s="14">
        <f>P17+P18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Z20" s="1"/>
    </row>
  </sheetData>
  <mergeCells count="18">
    <mergeCell ref="B1:P1"/>
    <mergeCell ref="B3:E3"/>
    <mergeCell ref="B17:F17"/>
    <mergeCell ref="I9:P9"/>
    <mergeCell ref="B13:G13"/>
    <mergeCell ref="I13:P13"/>
    <mergeCell ref="I14:P14"/>
    <mergeCell ref="B14:G14"/>
    <mergeCell ref="B19:F19"/>
    <mergeCell ref="B6:G6"/>
    <mergeCell ref="I19:O19"/>
    <mergeCell ref="B18:E18"/>
    <mergeCell ref="I18:N18"/>
    <mergeCell ref="B8:G8"/>
    <mergeCell ref="I8:P8"/>
    <mergeCell ref="B9:G9"/>
    <mergeCell ref="I6:P6"/>
    <mergeCell ref="I17:O17"/>
  </mergeCells>
  <pageMargins left="0.7" right="0.7" top="0.75" bottom="0.75" header="0.3" footer="0.3"/>
  <pageSetup paperSize="9" orientation="portrait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2019-01-31T04:10:37Z</dcterms:modified>
</cp:coreProperties>
</file>