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85" yWindow="0" windowWidth="14310" windowHeight="1225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3" i="1" l="1"/>
  <c r="M63" i="1"/>
  <c r="M56" i="1"/>
  <c r="M57" i="1"/>
  <c r="M58" i="1"/>
  <c r="M59" i="1"/>
  <c r="M60" i="1"/>
  <c r="M55" i="1"/>
  <c r="P50" i="1"/>
  <c r="P51" i="1"/>
  <c r="P52" i="1"/>
  <c r="P49" i="1"/>
  <c r="M50" i="1"/>
  <c r="M51" i="1"/>
  <c r="M52" i="1"/>
  <c r="M49" i="1"/>
  <c r="M44" i="1"/>
  <c r="M45" i="1"/>
  <c r="M46" i="1"/>
  <c r="M43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20" i="1"/>
  <c r="M11" i="1"/>
  <c r="M12" i="1"/>
  <c r="M13" i="1"/>
  <c r="M14" i="1"/>
  <c r="M15" i="1"/>
  <c r="M16" i="1"/>
  <c r="M17" i="1"/>
  <c r="M10" i="1"/>
  <c r="P57" i="1" l="1"/>
  <c r="P58" i="1"/>
  <c r="P59" i="1"/>
  <c r="P60" i="1"/>
  <c r="P44" i="1"/>
  <c r="P45" i="1"/>
  <c r="P46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11" i="1"/>
  <c r="P12" i="1"/>
  <c r="P13" i="1"/>
  <c r="P14" i="1"/>
  <c r="P15" i="1"/>
  <c r="P16" i="1"/>
  <c r="P17" i="1"/>
  <c r="G63" i="1"/>
  <c r="G56" i="1"/>
  <c r="G57" i="1"/>
  <c r="G58" i="1"/>
  <c r="G59" i="1"/>
  <c r="G60" i="1"/>
  <c r="G55" i="1"/>
  <c r="G50" i="1"/>
  <c r="G51" i="1"/>
  <c r="G52" i="1"/>
  <c r="G49" i="1"/>
  <c r="G53" i="1" s="1"/>
  <c r="G44" i="1"/>
  <c r="G45" i="1"/>
  <c r="G46" i="1"/>
  <c r="G43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 s="1"/>
  <c r="G20" i="1"/>
  <c r="G11" i="1"/>
  <c r="G12" i="1"/>
  <c r="G13" i="1"/>
  <c r="G14" i="1"/>
  <c r="G15" i="1"/>
  <c r="G16" i="1"/>
  <c r="G17" i="1"/>
  <c r="G10" i="1"/>
  <c r="P43" i="1" l="1"/>
  <c r="L63" i="1" l="1"/>
  <c r="G64" i="1" l="1"/>
  <c r="L60" i="1"/>
  <c r="L59" i="1"/>
  <c r="L58" i="1"/>
  <c r="L57" i="1"/>
  <c r="P56" i="1" l="1"/>
  <c r="L56" i="1"/>
  <c r="P55" i="1"/>
  <c r="L55" i="1"/>
  <c r="P20" i="1"/>
  <c r="G47" i="1" l="1"/>
  <c r="G61" i="1"/>
  <c r="I11" i="1"/>
  <c r="I10" i="1"/>
  <c r="P10" i="1"/>
  <c r="G18" i="1" l="1"/>
  <c r="G65" i="1" s="1"/>
  <c r="P65" i="1"/>
  <c r="G66" i="1" l="1"/>
  <c r="G67" i="1" s="1"/>
  <c r="P66" i="1"/>
  <c r="P67" i="1" s="1"/>
</calcChain>
</file>

<file path=xl/sharedStrings.xml><?xml version="1.0" encoding="utf-8"?>
<sst xmlns="http://schemas.openxmlformats.org/spreadsheetml/2006/main" count="204" uniqueCount="63">
  <si>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</si>
  <si>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</si>
  <si>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</si>
  <si>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</si>
  <si>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</si>
  <si>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</si>
  <si>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</si>
  <si>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</si>
  <si>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</si>
  <si>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</si>
  <si>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</si>
  <si>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</si>
  <si>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</si>
  <si>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</si>
  <si>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</si>
  <si>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</si>
  <si>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</si>
  <si>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</si>
  <si>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</si>
  <si>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</si>
  <si>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</si>
  <si>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</si>
  <si>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t>1.3.2 СП «Центральные электрические сети» г. Хабаровск</t>
  </si>
  <si>
    <t>1.4. филиал АО «ДРСК» «Электрические сети ЕАО»</t>
  </si>
  <si>
    <t xml:space="preserve">Итого по филиалу "ХЭС" СП "ЦЭС" </t>
  </si>
  <si>
    <t>Пломбировочные материалы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</si>
  <si>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</si>
  <si>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</si>
  <si>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</si>
  <si>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</si>
  <si>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</si>
  <si>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</si>
  <si>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Изолятор опорный ИО-10-7,5 УЗ</t>
  </si>
  <si>
    <t xml:space="preserve">Изолятор опорный ИО-10-3,75 II У3 </t>
  </si>
  <si>
    <t>Изолятор опорный ИО-10-7,5 II УХЛ1</t>
  </si>
  <si>
    <t>Изолятор проходной ИПУ-10/630-7.5 -1 УХЛ1 (овальный  флянец)</t>
  </si>
  <si>
    <t>Изолятор проходной ИПТ-1/1000-01</t>
  </si>
  <si>
    <t>Изолятор проходной ИПТ-1/250-01</t>
  </si>
  <si>
    <t>Изолятор проходной ИПТ-1/630-01</t>
  </si>
  <si>
    <t>Изолятор проходной ИПТ 6-10/250 А 01</t>
  </si>
  <si>
    <t>Изолятор ИОР-1-2,5 У Т3</t>
  </si>
  <si>
    <t>Изолятор ИОР-10-7,5 I УХЛ Т2</t>
  </si>
  <si>
    <t>Изолятор опорный ИП-35/1000-7,5 УХЛ1</t>
  </si>
  <si>
    <t>Изолятор опорный ИО-10-7,5 II У3</t>
  </si>
  <si>
    <t>Изолятор опорный ИО-10-20 У3</t>
  </si>
  <si>
    <t>Изолятор опорный  ИО-1-2,5У3</t>
  </si>
  <si>
    <t>Изолятор опорный ИОР-10-7,5 II УХЛ2</t>
  </si>
  <si>
    <t>Изолятор проходной ИП-10/630-7,5 УХЛ-2</t>
  </si>
  <si>
    <t>Изолятор проходной ИП-10/630-7,5 УХЛ2</t>
  </si>
  <si>
    <t>Изолятор проходной ИПУ-10/1600-12,5УХЛ1</t>
  </si>
  <si>
    <t>Изолятор проходной ИПТВ-1/250-01</t>
  </si>
  <si>
    <t>Изолятор проходной ИПТ-1/400-01</t>
  </si>
  <si>
    <t>Изолятор проходной ИПТ-10/630 А01</t>
  </si>
  <si>
    <t>Изолятор проходной ИПУ-10/630-7,5 УХЛ1( квадратный флянец)</t>
  </si>
  <si>
    <t>Изолятор опорный ИО-10-3,75 II У3</t>
  </si>
  <si>
    <t>Изолятор проходной ИП-35/1000-7,5 УХЛ1</t>
  </si>
  <si>
    <t>Изолятор опорный РО-1 У3</t>
  </si>
  <si>
    <t>Изолятор опорный ОР-10-7,5 I УХЛ2</t>
  </si>
  <si>
    <t>Изолятор ИОР-10-3,75  II УХЛ</t>
  </si>
  <si>
    <t>Изолятор проходной ИПТ-35/400А 01 (d=16 мм.)</t>
  </si>
  <si>
    <t>Изолятор проходной ИП 10/1000-7,5 УХЛ2</t>
  </si>
  <si>
    <t xml:space="preserve">Изолятор проходной ИПУ-10/630-7.5 -1 УХЛ1 (овальный  флянец) </t>
  </si>
  <si>
    <t>Приложение  № 7         Изоляторы проходные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</si>
</sst>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0" fontId="11" fillId="7" borderId="0" xfId="0" applyFont="1" applyFill="1"/>
    <xf numFmtId="0" fontId="11" fillId="0" borderId="0" xfId="0" applyFont="1"/>
    <xf numFmtId="0" fontId="4" fillId="0" borderId="7" xfId="0" applyFont="1" applyBorder="1" applyAlignment="1">
      <alignment horizontal="center" vertical="top"/>
    </xf>
    <xf numFmtId="0" fontId="12" fillId="0" borderId="32" xfId="0" applyNumberFormat="1" applyFont="1" applyBorder="1" applyAlignment="1">
      <alignment horizontal="left" vertical="center" wrapText="1"/>
    </xf>
    <xf numFmtId="0" fontId="11" fillId="0" borderId="32" xfId="0" applyNumberFormat="1" applyFont="1" applyBorder="1" applyAlignment="1">
      <alignment vertical="center" wrapText="1"/>
    </xf>
    <xf numFmtId="0" fontId="13" fillId="0" borderId="32" xfId="0" applyNumberFormat="1" applyFont="1" applyBorder="1" applyAlignment="1">
      <alignment horizontal="right" vertical="center" wrapText="1"/>
    </xf>
    <xf numFmtId="0" fontId="12" fillId="0" borderId="33" xfId="0" applyNumberFormat="1" applyFont="1" applyBorder="1" applyAlignment="1">
      <alignment horizontal="left" vertical="center" wrapText="1"/>
    </xf>
    <xf numFmtId="0" fontId="12" fillId="0" borderId="35" xfId="0" applyNumberFormat="1" applyFont="1" applyBorder="1" applyAlignment="1">
      <alignment horizontal="left" vertical="center" wrapText="1"/>
    </xf>
    <xf numFmtId="4" fontId="12" fillId="0" borderId="32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/>
    </xf>
    <xf numFmtId="2" fontId="13" fillId="0" borderId="32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/>
    <xf numFmtId="0" fontId="12" fillId="0" borderId="32" xfId="0" applyNumberFormat="1" applyFont="1" applyBorder="1" applyAlignment="1">
      <alignment vertical="center" wrapText="1"/>
    </xf>
    <xf numFmtId="4" fontId="12" fillId="0" borderId="32" xfId="0" applyNumberFormat="1" applyFont="1" applyBorder="1" applyAlignment="1">
      <alignment vertical="center" wrapText="1"/>
    </xf>
    <xf numFmtId="0" fontId="12" fillId="0" borderId="41" xfId="0" applyNumberFormat="1" applyFont="1" applyBorder="1" applyAlignment="1">
      <alignment horizontal="left" vertical="center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5" xfId="0" applyNumberFormat="1" applyFont="1" applyBorder="1" applyAlignment="1">
      <alignment horizontal="left" vertical="top" wrapText="1"/>
    </xf>
    <xf numFmtId="0" fontId="15" fillId="0" borderId="32" xfId="0" applyNumberFormat="1" applyFont="1" applyBorder="1" applyAlignment="1">
      <alignment vertical="top" wrapText="1"/>
    </xf>
    <xf numFmtId="4" fontId="14" fillId="0" borderId="32" xfId="0" applyNumberFormat="1" applyFont="1" applyFill="1" applyBorder="1" applyAlignment="1">
      <alignment horizontal="center" vertical="top" wrapText="1"/>
    </xf>
    <xf numFmtId="0" fontId="15" fillId="0" borderId="32" xfId="0" applyNumberFormat="1" applyFont="1" applyBorder="1" applyAlignment="1">
      <alignment horizontal="right" vertical="top" wrapText="1"/>
    </xf>
    <xf numFmtId="2" fontId="15" fillId="0" borderId="32" xfId="0" applyNumberFormat="1" applyFont="1" applyFill="1" applyBorder="1" applyAlignment="1">
      <alignment horizontal="center" vertical="top" wrapText="1"/>
    </xf>
    <xf numFmtId="0" fontId="15" fillId="0" borderId="32" xfId="0" applyFont="1" applyFill="1" applyBorder="1" applyAlignment="1">
      <alignment vertical="top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 vertical="top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>
      <alignment horizontal="center" vertical="top" wrapText="1"/>
    </xf>
    <xf numFmtId="0" fontId="16" fillId="6" borderId="7" xfId="0" applyFont="1" applyFill="1" applyBorder="1" applyAlignment="1">
      <alignment horizontal="center" vertical="top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3" fontId="16" fillId="6" borderId="8" xfId="0" applyNumberFormat="1" applyFont="1" applyFill="1" applyBorder="1" applyAlignment="1">
      <alignment horizontal="center" vertical="top" wrapText="1"/>
    </xf>
    <xf numFmtId="4" fontId="16" fillId="6" borderId="8" xfId="0" applyNumberFormat="1" applyFont="1" applyFill="1" applyBorder="1" applyAlignment="1">
      <alignment horizontal="center" vertical="top" wrapText="1"/>
    </xf>
    <xf numFmtId="4" fontId="16" fillId="6" borderId="9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6" fillId="0" borderId="29" xfId="0" applyFont="1" applyBorder="1" applyAlignment="1">
      <alignment horizontal="center" vertical="top"/>
    </xf>
    <xf numFmtId="4" fontId="17" fillId="2" borderId="30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30" xfId="0" applyNumberFormat="1" applyFont="1" applyFill="1" applyBorder="1" applyAlignment="1" applyProtection="1">
      <alignment horizontal="left" vertical="top" wrapText="1"/>
      <protection locked="0"/>
    </xf>
    <xf numFmtId="4" fontId="16" fillId="6" borderId="31" xfId="0" applyNumberFormat="1" applyFont="1" applyFill="1" applyBorder="1" applyAlignment="1">
      <alignment horizontal="center" vertical="top" wrapText="1"/>
    </xf>
    <xf numFmtId="4" fontId="17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7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4" fillId="0" borderId="9" xfId="0" applyNumberFormat="1" applyFont="1" applyFill="1" applyBorder="1" applyAlignment="1" applyProtection="1">
      <alignment horizontal="center" vertical="top" wrapText="1"/>
    </xf>
    <xf numFmtId="0" fontId="13" fillId="0" borderId="32" xfId="0" applyNumberFormat="1" applyFont="1" applyBorder="1" applyAlignment="1">
      <alignment horizontal="left" vertical="top" wrapText="1"/>
    </xf>
    <xf numFmtId="1" fontId="13" fillId="0" borderId="32" xfId="0" applyNumberFormat="1" applyFont="1" applyBorder="1" applyAlignment="1">
      <alignment horizontal="right" vertical="top"/>
    </xf>
    <xf numFmtId="4" fontId="13" fillId="0" borderId="32" xfId="0" applyNumberFormat="1" applyFont="1" applyBorder="1" applyAlignment="1">
      <alignment horizontal="right" vertical="top"/>
    </xf>
    <xf numFmtId="2" fontId="13" fillId="0" borderId="32" xfId="0" applyNumberFormat="1" applyFont="1" applyBorder="1" applyAlignment="1">
      <alignment horizontal="right" vertical="top"/>
    </xf>
    <xf numFmtId="4" fontId="20" fillId="2" borderId="30" xfId="0" applyNumberFormat="1" applyFont="1" applyFill="1" applyBorder="1" applyAlignment="1" applyProtection="1">
      <alignment horizontal="center" vertical="top" wrapText="1"/>
      <protection locked="0"/>
    </xf>
    <xf numFmtId="0" fontId="13" fillId="0" borderId="32" xfId="0" applyNumberFormat="1" applyFont="1" applyBorder="1" applyAlignment="1">
      <alignment horizontal="left" vertical="top" wrapText="1" indent="4"/>
    </xf>
    <xf numFmtId="2" fontId="4" fillId="0" borderId="32" xfId="0" applyNumberFormat="1" applyFont="1" applyBorder="1"/>
    <xf numFmtId="4" fontId="20" fillId="2" borderId="8" xfId="0" applyNumberFormat="1" applyFont="1" applyFill="1" applyBorder="1" applyAlignment="1" applyProtection="1">
      <alignment horizontal="right" vertical="top" wrapText="1"/>
      <protection locked="0"/>
    </xf>
    <xf numFmtId="0" fontId="13" fillId="0" borderId="32" xfId="0" applyNumberFormat="1" applyFont="1" applyBorder="1" applyAlignment="1">
      <alignment horizontal="left" vertical="top" wrapText="1" indent="2"/>
    </xf>
    <xf numFmtId="164" fontId="13" fillId="0" borderId="32" xfId="0" applyNumberFormat="1" applyFont="1" applyBorder="1" applyAlignment="1">
      <alignment horizontal="right" vertical="top"/>
    </xf>
    <xf numFmtId="0" fontId="13" fillId="0" borderId="32" xfId="0" applyNumberFormat="1" applyFont="1" applyBorder="1" applyAlignment="1">
      <alignment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9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0" fillId="7" borderId="27" xfId="0" applyNumberFormat="1" applyFont="1" applyFill="1" applyBorder="1" applyAlignment="1">
      <alignment horizontal="center" vertical="center" wrapText="1"/>
    </xf>
    <xf numFmtId="0" fontId="10" fillId="7" borderId="28" xfId="0" applyNumberFormat="1" applyFont="1" applyFill="1" applyBorder="1" applyAlignment="1">
      <alignment horizontal="center" vertical="center" wrapText="1"/>
    </xf>
    <xf numFmtId="0" fontId="10" fillId="7" borderId="36" xfId="0" applyNumberFormat="1" applyFont="1" applyFill="1" applyBorder="1" applyAlignment="1">
      <alignment horizontal="center" vertical="top" wrapText="1"/>
    </xf>
    <xf numFmtId="0" fontId="10" fillId="7" borderId="34" xfId="0" applyNumberFormat="1" applyFont="1" applyFill="1" applyBorder="1" applyAlignment="1">
      <alignment horizontal="center" vertical="top" wrapText="1"/>
    </xf>
    <xf numFmtId="0" fontId="10" fillId="7" borderId="35" xfId="0" applyNumberFormat="1" applyFont="1" applyFill="1" applyBorder="1" applyAlignment="1">
      <alignment horizontal="center" vertical="top" wrapText="1"/>
    </xf>
    <xf numFmtId="0" fontId="10" fillId="7" borderId="33" xfId="0" applyNumberFormat="1" applyFont="1" applyFill="1" applyBorder="1" applyAlignment="1">
      <alignment horizontal="center" vertical="center" wrapText="1"/>
    </xf>
    <xf numFmtId="0" fontId="10" fillId="7" borderId="37" xfId="0" applyNumberFormat="1" applyFont="1" applyFill="1" applyBorder="1" applyAlignment="1">
      <alignment horizontal="center" vertical="center" wrapText="1"/>
    </xf>
    <xf numFmtId="0" fontId="10" fillId="7" borderId="34" xfId="0" applyNumberFormat="1" applyFont="1" applyFill="1" applyBorder="1" applyAlignment="1">
      <alignment horizontal="center" vertical="center" wrapText="1"/>
    </xf>
    <xf numFmtId="0" fontId="10" fillId="7" borderId="35" xfId="0" applyNumberFormat="1" applyFont="1" applyFill="1" applyBorder="1" applyAlignment="1">
      <alignment horizontal="center" vertical="center" wrapText="1"/>
    </xf>
    <xf numFmtId="0" fontId="14" fillId="0" borderId="36" xfId="0" applyNumberFormat="1" applyFont="1" applyBorder="1" applyAlignment="1">
      <alignment horizontal="center" vertical="top" wrapText="1"/>
    </xf>
    <xf numFmtId="0" fontId="18" fillId="0" borderId="35" xfId="0" applyFont="1" applyBorder="1" applyAlignment="1">
      <alignment horizontal="center" vertical="top" wrapText="1"/>
    </xf>
    <xf numFmtId="0" fontId="12" fillId="0" borderId="38" xfId="0" applyNumberFormat="1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10" fillId="7" borderId="33" xfId="0" applyNumberFormat="1" applyFont="1" applyFill="1" applyBorder="1" applyAlignment="1">
      <alignment horizontal="center" vertical="top" wrapText="1"/>
    </xf>
    <xf numFmtId="0" fontId="12" fillId="0" borderId="33" xfId="0" applyNumberFormat="1" applyFont="1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4" fontId="8" fillId="4" borderId="1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14" fillId="0" borderId="40" xfId="0" applyNumberFormat="1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10" fillId="7" borderId="36" xfId="0" applyNumberFormat="1" applyFont="1" applyFill="1" applyBorder="1" applyAlignment="1">
      <alignment horizontal="center" vertical="center" wrapText="1"/>
    </xf>
    <xf numFmtId="0" fontId="14" fillId="0" borderId="34" xfId="0" applyNumberFormat="1" applyFont="1" applyBorder="1" applyAlignment="1">
      <alignment horizontal="left" vertical="center" wrapText="1"/>
    </xf>
    <xf numFmtId="2" fontId="20" fillId="0" borderId="32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tabSelected="1" view="pageBreakPreview" topLeftCell="B29" zoomScaleNormal="100" zoomScaleSheetLayoutView="100" workbookViewId="0">
      <selection activeCell="G39" sqref="G39"/>
    </sheetView>
  </sheetViews>
  <sheetFormatPr defaultRowHeight="15" x14ac:dyDescent="0.25"/>
  <cols>
    <col min="1" max="1" width="4.5703125" customWidth="1"/>
    <col min="2" max="2" width="6.42578125" customWidth="1"/>
    <col min="3" max="3" width="31.85546875" customWidth="1"/>
    <col min="4" max="4" width="7.140625" customWidth="1"/>
    <col min="5" max="5" width="8.5703125" customWidth="1"/>
    <col min="6" max="6" width="12.7109375" customWidth="1"/>
    <col min="7" max="7" width="13" customWidth="1"/>
    <col min="10" max="10" width="28.85546875" customWidth="1"/>
    <col min="11" max="11" width="10.42578125" customWidth="1"/>
    <col min="12" max="12" width="7.28515625" customWidth="1"/>
    <col min="13" max="13" width="13.5703125" customWidth="1"/>
    <col min="14" max="14" width="9.85546875" customWidth="1"/>
    <col min="15" max="15" width="8.7109375" customWidth="1"/>
    <col min="16" max="16" width="13.5703125" customWidth="1"/>
  </cols>
  <sheetData>
    <row r="1" spans="1:26" ht="34.5" customHeight="1" x14ac:dyDescent="0.25">
      <c r="B1" s="105" t="s">
        <v>62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99" t="s">
        <v>26</v>
      </c>
      <c r="C3" s="100"/>
      <c r="D3" s="100"/>
      <c r="E3" s="77"/>
      <c r="F3" s="17">
        <v>1539257.22</v>
      </c>
      <c r="G3" s="18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75" t="s">
        <v>25</v>
      </c>
      <c r="C4" s="75"/>
      <c r="D4" s="75"/>
      <c r="E4" s="75"/>
      <c r="F4" s="75"/>
      <c r="G4" s="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76" t="s">
        <v>11</v>
      </c>
      <c r="C7" s="77"/>
      <c r="D7" s="78"/>
      <c r="E7" s="78"/>
      <c r="F7" s="79"/>
      <c r="G7" s="80"/>
      <c r="H7" s="3"/>
      <c r="I7" s="99" t="s">
        <v>3</v>
      </c>
      <c r="J7" s="100"/>
      <c r="K7" s="100"/>
      <c r="L7" s="100"/>
      <c r="M7" s="100"/>
      <c r="N7" s="100"/>
      <c r="O7" s="100"/>
      <c r="P7" s="10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29.5" x14ac:dyDescent="0.25">
      <c r="B8" s="5" t="s">
        <v>4</v>
      </c>
      <c r="C8" s="6" t="s">
        <v>0</v>
      </c>
      <c r="D8" s="6" t="s">
        <v>8</v>
      </c>
      <c r="E8" s="7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12</v>
      </c>
      <c r="L8" s="6" t="s">
        <v>8</v>
      </c>
      <c r="M8" s="7" t="s">
        <v>9</v>
      </c>
      <c r="N8" s="7" t="s">
        <v>13</v>
      </c>
      <c r="O8" s="7" t="s">
        <v>5</v>
      </c>
      <c r="P8" s="8" t="s">
        <v>14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1" customFormat="1" ht="17.25" customHeight="1" x14ac:dyDescent="0.25">
      <c r="A9" s="83" t="s">
        <v>16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</row>
    <row r="10" spans="1:26" s="53" customFormat="1" ht="19.5" customHeight="1" x14ac:dyDescent="0.25">
      <c r="A10" s="44"/>
      <c r="B10" s="45">
        <v>1</v>
      </c>
      <c r="C10" s="69" t="s">
        <v>32</v>
      </c>
      <c r="D10" s="61" t="s">
        <v>27</v>
      </c>
      <c r="E10" s="63">
        <v>376.90666666666669</v>
      </c>
      <c r="F10" s="62">
        <v>15</v>
      </c>
      <c r="G10" s="63">
        <f>E10*F10</f>
        <v>5653.6</v>
      </c>
      <c r="H10" s="47"/>
      <c r="I10" s="48">
        <f>B10</f>
        <v>1</v>
      </c>
      <c r="J10" s="69" t="s">
        <v>32</v>
      </c>
      <c r="K10" s="49"/>
      <c r="L10" s="61" t="s">
        <v>27</v>
      </c>
      <c r="M10" s="51">
        <f>E10</f>
        <v>376.90666666666669</v>
      </c>
      <c r="N10" s="46"/>
      <c r="O10" s="62">
        <v>15</v>
      </c>
      <c r="P10" s="52">
        <f>N10*O10</f>
        <v>0</v>
      </c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spans="1:26" s="53" customFormat="1" ht="18" customHeight="1" x14ac:dyDescent="0.25">
      <c r="A11" s="44"/>
      <c r="B11" s="45">
        <v>2</v>
      </c>
      <c r="C11" s="69" t="s">
        <v>33</v>
      </c>
      <c r="D11" s="61" t="s">
        <v>27</v>
      </c>
      <c r="E11" s="63">
        <v>186</v>
      </c>
      <c r="F11" s="62">
        <v>18</v>
      </c>
      <c r="G11" s="63">
        <f t="shared" ref="G11:G17" si="0">E11*F11</f>
        <v>3348</v>
      </c>
      <c r="H11" s="47"/>
      <c r="I11" s="48">
        <f>B11</f>
        <v>2</v>
      </c>
      <c r="J11" s="69" t="s">
        <v>33</v>
      </c>
      <c r="K11" s="49"/>
      <c r="L11" s="61" t="s">
        <v>27</v>
      </c>
      <c r="M11" s="51">
        <f t="shared" ref="M11:M17" si="1">E11</f>
        <v>186</v>
      </c>
      <c r="N11" s="46"/>
      <c r="O11" s="62">
        <v>18</v>
      </c>
      <c r="P11" s="52">
        <f t="shared" ref="P11:P17" si="2">N11*O11</f>
        <v>0</v>
      </c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spans="1:26" s="53" customFormat="1" ht="17.25" customHeight="1" x14ac:dyDescent="0.25">
      <c r="A12" s="44"/>
      <c r="B12" s="45">
        <v>3</v>
      </c>
      <c r="C12" s="69" t="s">
        <v>34</v>
      </c>
      <c r="D12" s="61" t="s">
        <v>27</v>
      </c>
      <c r="E12" s="63">
        <v>376.9152173913044</v>
      </c>
      <c r="F12" s="62">
        <v>69</v>
      </c>
      <c r="G12" s="63">
        <f t="shared" si="0"/>
        <v>26007.15</v>
      </c>
      <c r="H12" s="47"/>
      <c r="I12" s="45">
        <v>3</v>
      </c>
      <c r="J12" s="69" t="s">
        <v>34</v>
      </c>
      <c r="K12" s="49"/>
      <c r="L12" s="61" t="s">
        <v>27</v>
      </c>
      <c r="M12" s="51">
        <f t="shared" si="1"/>
        <v>376.9152173913044</v>
      </c>
      <c r="N12" s="46"/>
      <c r="O12" s="62">
        <v>69</v>
      </c>
      <c r="P12" s="52">
        <f t="shared" si="2"/>
        <v>0</v>
      </c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spans="1:26" s="53" customFormat="1" ht="38.25" x14ac:dyDescent="0.25">
      <c r="A13" s="44"/>
      <c r="B13" s="45">
        <v>4</v>
      </c>
      <c r="C13" s="69" t="s">
        <v>35</v>
      </c>
      <c r="D13" s="61" t="s">
        <v>27</v>
      </c>
      <c r="E13" s="63">
        <v>801.92</v>
      </c>
      <c r="F13" s="62">
        <v>191</v>
      </c>
      <c r="G13" s="63">
        <f t="shared" si="0"/>
        <v>153166.72</v>
      </c>
      <c r="H13" s="47"/>
      <c r="I13" s="45">
        <v>4</v>
      </c>
      <c r="J13" s="69" t="s">
        <v>35</v>
      </c>
      <c r="K13" s="49"/>
      <c r="L13" s="61" t="s">
        <v>27</v>
      </c>
      <c r="M13" s="51">
        <f t="shared" si="1"/>
        <v>801.92</v>
      </c>
      <c r="N13" s="46"/>
      <c r="O13" s="62">
        <v>191</v>
      </c>
      <c r="P13" s="52">
        <f t="shared" si="2"/>
        <v>0</v>
      </c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spans="1:26" s="53" customFormat="1" ht="25.5" x14ac:dyDescent="0.25">
      <c r="A14" s="44"/>
      <c r="B14" s="45">
        <v>5</v>
      </c>
      <c r="C14" s="69" t="s">
        <v>36</v>
      </c>
      <c r="D14" s="61" t="s">
        <v>27</v>
      </c>
      <c r="E14" s="63">
        <v>113</v>
      </c>
      <c r="F14" s="62">
        <v>6</v>
      </c>
      <c r="G14" s="63">
        <f t="shared" si="0"/>
        <v>678</v>
      </c>
      <c r="H14" s="47"/>
      <c r="I14" s="45">
        <v>5</v>
      </c>
      <c r="J14" s="69" t="s">
        <v>36</v>
      </c>
      <c r="K14" s="49"/>
      <c r="L14" s="61" t="s">
        <v>27</v>
      </c>
      <c r="M14" s="51">
        <f t="shared" si="1"/>
        <v>113</v>
      </c>
      <c r="N14" s="46"/>
      <c r="O14" s="62">
        <v>6</v>
      </c>
      <c r="P14" s="52">
        <f t="shared" si="2"/>
        <v>0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spans="1:26" s="53" customFormat="1" ht="25.5" x14ac:dyDescent="0.25">
      <c r="A15" s="44"/>
      <c r="B15" s="45">
        <v>6</v>
      </c>
      <c r="C15" s="69" t="s">
        <v>37</v>
      </c>
      <c r="D15" s="61" t="s">
        <v>27</v>
      </c>
      <c r="E15" s="63">
        <v>57</v>
      </c>
      <c r="F15" s="62">
        <v>6</v>
      </c>
      <c r="G15" s="63">
        <f t="shared" si="0"/>
        <v>342</v>
      </c>
      <c r="H15" s="47"/>
      <c r="I15" s="45">
        <v>6</v>
      </c>
      <c r="J15" s="69" t="s">
        <v>37</v>
      </c>
      <c r="K15" s="49"/>
      <c r="L15" s="61" t="s">
        <v>27</v>
      </c>
      <c r="M15" s="51">
        <f t="shared" si="1"/>
        <v>57</v>
      </c>
      <c r="N15" s="46"/>
      <c r="O15" s="62">
        <v>6</v>
      </c>
      <c r="P15" s="52">
        <f t="shared" si="2"/>
        <v>0</v>
      </c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spans="1:26" s="53" customFormat="1" ht="25.5" x14ac:dyDescent="0.25">
      <c r="A16" s="44"/>
      <c r="B16" s="45">
        <v>7</v>
      </c>
      <c r="C16" s="69" t="s">
        <v>38</v>
      </c>
      <c r="D16" s="61" t="s">
        <v>27</v>
      </c>
      <c r="E16" s="63">
        <v>77</v>
      </c>
      <c r="F16" s="62">
        <v>9</v>
      </c>
      <c r="G16" s="63">
        <f t="shared" si="0"/>
        <v>693</v>
      </c>
      <c r="H16" s="47"/>
      <c r="I16" s="45">
        <v>7</v>
      </c>
      <c r="J16" s="69" t="s">
        <v>38</v>
      </c>
      <c r="K16" s="49"/>
      <c r="L16" s="61" t="s">
        <v>27</v>
      </c>
      <c r="M16" s="51">
        <f t="shared" si="1"/>
        <v>77</v>
      </c>
      <c r="N16" s="46"/>
      <c r="O16" s="62">
        <v>9</v>
      </c>
      <c r="P16" s="52">
        <f t="shared" si="2"/>
        <v>0</v>
      </c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 spans="1:26" s="53" customFormat="1" ht="16.5" customHeight="1" x14ac:dyDescent="0.25">
      <c r="A17" s="44"/>
      <c r="B17" s="45">
        <v>8</v>
      </c>
      <c r="C17" s="69" t="s">
        <v>39</v>
      </c>
      <c r="D17" s="61" t="s">
        <v>27</v>
      </c>
      <c r="E17" s="63">
        <v>378</v>
      </c>
      <c r="F17" s="62">
        <v>12</v>
      </c>
      <c r="G17" s="63">
        <f t="shared" si="0"/>
        <v>4536</v>
      </c>
      <c r="H17" s="47"/>
      <c r="I17" s="45">
        <v>8</v>
      </c>
      <c r="J17" s="69" t="s">
        <v>39</v>
      </c>
      <c r="K17" s="49"/>
      <c r="L17" s="61" t="s">
        <v>27</v>
      </c>
      <c r="M17" s="51">
        <f t="shared" si="1"/>
        <v>378</v>
      </c>
      <c r="N17" s="46"/>
      <c r="O17" s="62">
        <v>12</v>
      </c>
      <c r="P17" s="52">
        <f t="shared" si="2"/>
        <v>0</v>
      </c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spans="1:26" s="43" customFormat="1" ht="15.75" customHeight="1" x14ac:dyDescent="0.25">
      <c r="A18" s="36"/>
      <c r="B18" s="92" t="s">
        <v>18</v>
      </c>
      <c r="C18" s="93"/>
      <c r="D18" s="37"/>
      <c r="E18" s="38"/>
      <c r="F18" s="38"/>
      <c r="G18" s="39">
        <f>SUM(G10:G17)</f>
        <v>194424.47</v>
      </c>
      <c r="H18" s="39"/>
      <c r="I18" s="38"/>
      <c r="J18" s="38"/>
      <c r="K18" s="38"/>
      <c r="L18" s="40"/>
      <c r="M18" s="41"/>
      <c r="N18" s="41"/>
      <c r="O18" s="42"/>
      <c r="P18" s="41"/>
      <c r="Q18" s="41"/>
    </row>
    <row r="19" spans="1:26" s="22" customFormat="1" ht="15.75" customHeight="1" x14ac:dyDescent="0.25">
      <c r="A19" s="85" t="s">
        <v>17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7"/>
    </row>
    <row r="20" spans="1:26" s="53" customFormat="1" x14ac:dyDescent="0.25">
      <c r="A20" s="44"/>
      <c r="B20" s="45">
        <v>1</v>
      </c>
      <c r="C20" s="69" t="s">
        <v>40</v>
      </c>
      <c r="D20" s="61" t="s">
        <v>27</v>
      </c>
      <c r="E20" s="64">
        <v>334.34</v>
      </c>
      <c r="F20" s="62">
        <v>3</v>
      </c>
      <c r="G20" s="63">
        <f>E20*F20</f>
        <v>1003.02</v>
      </c>
      <c r="H20" s="47"/>
      <c r="I20" s="45">
        <v>1</v>
      </c>
      <c r="J20" s="69" t="s">
        <v>40</v>
      </c>
      <c r="K20" s="49"/>
      <c r="L20" s="61" t="s">
        <v>27</v>
      </c>
      <c r="M20" s="51">
        <f>E20</f>
        <v>334.34</v>
      </c>
      <c r="N20" s="46"/>
      <c r="O20" s="62">
        <v>3</v>
      </c>
      <c r="P20" s="52">
        <f>N20*O20</f>
        <v>0</v>
      </c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 spans="1:26" s="53" customFormat="1" x14ac:dyDescent="0.25">
      <c r="A21" s="44"/>
      <c r="B21" s="45">
        <v>2</v>
      </c>
      <c r="C21" s="69" t="s">
        <v>41</v>
      </c>
      <c r="D21" s="61" t="s">
        <v>27</v>
      </c>
      <c r="E21" s="64">
        <v>351.68666666666667</v>
      </c>
      <c r="F21" s="62">
        <v>33</v>
      </c>
      <c r="G21" s="63">
        <f t="shared" ref="G21:G39" si="3">E21*F21</f>
        <v>11605.66</v>
      </c>
      <c r="H21" s="47"/>
      <c r="I21" s="45">
        <v>2</v>
      </c>
      <c r="J21" s="69" t="s">
        <v>41</v>
      </c>
      <c r="K21" s="49"/>
      <c r="L21" s="61" t="s">
        <v>27</v>
      </c>
      <c r="M21" s="51">
        <f t="shared" ref="M21:M39" si="4">E21</f>
        <v>351.68666666666667</v>
      </c>
      <c r="N21" s="46"/>
      <c r="O21" s="62">
        <v>33</v>
      </c>
      <c r="P21" s="52">
        <f t="shared" ref="P21:P39" si="5">N21*O21</f>
        <v>0</v>
      </c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 spans="1:26" s="53" customFormat="1" ht="25.5" x14ac:dyDescent="0.25">
      <c r="A22" s="44"/>
      <c r="B22" s="45">
        <v>3</v>
      </c>
      <c r="C22" s="69" t="s">
        <v>42</v>
      </c>
      <c r="D22" s="61" t="s">
        <v>27</v>
      </c>
      <c r="E22" s="64">
        <v>310</v>
      </c>
      <c r="F22" s="62">
        <v>15</v>
      </c>
      <c r="G22" s="63">
        <f t="shared" si="3"/>
        <v>4650</v>
      </c>
      <c r="H22" s="47"/>
      <c r="I22" s="45">
        <v>3</v>
      </c>
      <c r="J22" s="69" t="s">
        <v>42</v>
      </c>
      <c r="K22" s="49"/>
      <c r="L22" s="61" t="s">
        <v>27</v>
      </c>
      <c r="M22" s="51">
        <f t="shared" si="4"/>
        <v>310</v>
      </c>
      <c r="N22" s="46"/>
      <c r="O22" s="62">
        <v>15</v>
      </c>
      <c r="P22" s="52">
        <f t="shared" si="5"/>
        <v>0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spans="1:26" s="53" customFormat="1" ht="25.5" x14ac:dyDescent="0.25">
      <c r="A23" s="44"/>
      <c r="B23" s="45">
        <v>4</v>
      </c>
      <c r="C23" s="69" t="s">
        <v>43</v>
      </c>
      <c r="D23" s="61" t="s">
        <v>27</v>
      </c>
      <c r="E23" s="64">
        <v>263.26295454545453</v>
      </c>
      <c r="F23" s="62">
        <v>132</v>
      </c>
      <c r="G23" s="63">
        <f t="shared" si="3"/>
        <v>34750.71</v>
      </c>
      <c r="H23" s="47"/>
      <c r="I23" s="45">
        <v>4</v>
      </c>
      <c r="J23" s="69" t="s">
        <v>43</v>
      </c>
      <c r="K23" s="49"/>
      <c r="L23" s="61" t="s">
        <v>27</v>
      </c>
      <c r="M23" s="51">
        <f t="shared" si="4"/>
        <v>263.26295454545453</v>
      </c>
      <c r="N23" s="46"/>
      <c r="O23" s="62">
        <v>132</v>
      </c>
      <c r="P23" s="52">
        <f t="shared" si="5"/>
        <v>0</v>
      </c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spans="1:26" s="53" customFormat="1" ht="25.5" x14ac:dyDescent="0.25">
      <c r="A24" s="44"/>
      <c r="B24" s="45">
        <v>5</v>
      </c>
      <c r="C24" s="69" t="s">
        <v>44</v>
      </c>
      <c r="D24" s="61" t="s">
        <v>27</v>
      </c>
      <c r="E24" s="64">
        <v>1469</v>
      </c>
      <c r="F24" s="62">
        <v>6</v>
      </c>
      <c r="G24" s="63">
        <f t="shared" si="3"/>
        <v>8814</v>
      </c>
      <c r="H24" s="47"/>
      <c r="I24" s="45">
        <v>5</v>
      </c>
      <c r="J24" s="69" t="s">
        <v>44</v>
      </c>
      <c r="K24" s="49"/>
      <c r="L24" s="61" t="s">
        <v>27</v>
      </c>
      <c r="M24" s="51">
        <f t="shared" si="4"/>
        <v>1469</v>
      </c>
      <c r="N24" s="46"/>
      <c r="O24" s="62">
        <v>6</v>
      </c>
      <c r="P24" s="52">
        <f t="shared" si="5"/>
        <v>0</v>
      </c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spans="1:26" s="53" customFormat="1" ht="25.5" x14ac:dyDescent="0.25">
      <c r="A25" s="44"/>
      <c r="B25" s="45">
        <v>6</v>
      </c>
      <c r="C25" s="69" t="s">
        <v>33</v>
      </c>
      <c r="D25" s="61" t="s">
        <v>27</v>
      </c>
      <c r="E25" s="64">
        <v>186</v>
      </c>
      <c r="F25" s="62">
        <v>54</v>
      </c>
      <c r="G25" s="63">
        <f t="shared" si="3"/>
        <v>10044</v>
      </c>
      <c r="H25" s="47"/>
      <c r="I25" s="45">
        <v>6</v>
      </c>
      <c r="J25" s="69" t="s">
        <v>33</v>
      </c>
      <c r="K25" s="49"/>
      <c r="L25" s="61" t="s">
        <v>27</v>
      </c>
      <c r="M25" s="51">
        <f t="shared" si="4"/>
        <v>186</v>
      </c>
      <c r="N25" s="46"/>
      <c r="O25" s="62">
        <v>54</v>
      </c>
      <c r="P25" s="52">
        <f t="shared" si="5"/>
        <v>0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spans="1:26" s="53" customFormat="1" ht="25.5" x14ac:dyDescent="0.25">
      <c r="A26" s="44"/>
      <c r="B26" s="45">
        <v>7</v>
      </c>
      <c r="C26" s="69" t="s">
        <v>45</v>
      </c>
      <c r="D26" s="61" t="s">
        <v>27</v>
      </c>
      <c r="E26" s="64">
        <v>188</v>
      </c>
      <c r="F26" s="62">
        <v>63</v>
      </c>
      <c r="G26" s="63">
        <f t="shared" si="3"/>
        <v>11844</v>
      </c>
      <c r="H26" s="47"/>
      <c r="I26" s="45">
        <v>7</v>
      </c>
      <c r="J26" s="69" t="s">
        <v>45</v>
      </c>
      <c r="K26" s="49"/>
      <c r="L26" s="61" t="s">
        <v>27</v>
      </c>
      <c r="M26" s="51">
        <f t="shared" si="4"/>
        <v>188</v>
      </c>
      <c r="N26" s="46"/>
      <c r="O26" s="62">
        <v>63</v>
      </c>
      <c r="P26" s="52">
        <f t="shared" si="5"/>
        <v>0</v>
      </c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spans="1:26" s="53" customFormat="1" ht="25.5" x14ac:dyDescent="0.25">
      <c r="A27" s="44"/>
      <c r="B27" s="45">
        <v>8</v>
      </c>
      <c r="C27" s="69" t="s">
        <v>46</v>
      </c>
      <c r="D27" s="61" t="s">
        <v>27</v>
      </c>
      <c r="E27" s="64">
        <v>351.69499999999999</v>
      </c>
      <c r="F27" s="62">
        <v>28</v>
      </c>
      <c r="G27" s="63">
        <f t="shared" si="3"/>
        <v>9847.4599999999991</v>
      </c>
      <c r="H27" s="47"/>
      <c r="I27" s="45">
        <v>8</v>
      </c>
      <c r="J27" s="69" t="s">
        <v>46</v>
      </c>
      <c r="K27" s="49"/>
      <c r="L27" s="61" t="s">
        <v>27</v>
      </c>
      <c r="M27" s="51">
        <f t="shared" si="4"/>
        <v>351.69499999999999</v>
      </c>
      <c r="N27" s="46"/>
      <c r="O27" s="62">
        <v>28</v>
      </c>
      <c r="P27" s="52">
        <f t="shared" si="5"/>
        <v>0</v>
      </c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spans="1:26" s="53" customFormat="1" ht="25.5" x14ac:dyDescent="0.25">
      <c r="A28" s="44"/>
      <c r="B28" s="45">
        <v>9</v>
      </c>
      <c r="C28" s="69" t="s">
        <v>34</v>
      </c>
      <c r="D28" s="61" t="s">
        <v>27</v>
      </c>
      <c r="E28" s="64">
        <v>376.91500000000002</v>
      </c>
      <c r="F28" s="62">
        <v>42</v>
      </c>
      <c r="G28" s="63">
        <f t="shared" si="3"/>
        <v>15830.43</v>
      </c>
      <c r="H28" s="47"/>
      <c r="I28" s="45">
        <v>9</v>
      </c>
      <c r="J28" s="69" t="s">
        <v>34</v>
      </c>
      <c r="K28" s="49"/>
      <c r="L28" s="61" t="s">
        <v>27</v>
      </c>
      <c r="M28" s="51">
        <f t="shared" si="4"/>
        <v>376.91500000000002</v>
      </c>
      <c r="N28" s="46"/>
      <c r="O28" s="62">
        <v>42</v>
      </c>
      <c r="P28" s="52">
        <f t="shared" si="5"/>
        <v>0</v>
      </c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spans="1:26" s="53" customFormat="1" ht="18.75" customHeight="1" x14ac:dyDescent="0.25">
      <c r="A29" s="44"/>
      <c r="B29" s="45">
        <v>10</v>
      </c>
      <c r="C29" s="69" t="s">
        <v>48</v>
      </c>
      <c r="D29" s="61" t="s">
        <v>27</v>
      </c>
      <c r="E29" s="64">
        <v>850.5100000000001</v>
      </c>
      <c r="F29" s="62">
        <v>3</v>
      </c>
      <c r="G29" s="63">
        <f t="shared" si="3"/>
        <v>2551.5300000000002</v>
      </c>
      <c r="H29" s="47"/>
      <c r="I29" s="45">
        <v>10</v>
      </c>
      <c r="J29" s="69" t="s">
        <v>48</v>
      </c>
      <c r="K29" s="49"/>
      <c r="L29" s="61" t="s">
        <v>27</v>
      </c>
      <c r="M29" s="51">
        <f t="shared" si="4"/>
        <v>850.5100000000001</v>
      </c>
      <c r="N29" s="46"/>
      <c r="O29" s="62">
        <v>3</v>
      </c>
      <c r="P29" s="52">
        <f t="shared" si="5"/>
        <v>0</v>
      </c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spans="1:26" s="53" customFormat="1" ht="25.5" x14ac:dyDescent="0.25">
      <c r="A30" s="44"/>
      <c r="B30" s="45">
        <v>11</v>
      </c>
      <c r="C30" s="69" t="s">
        <v>49</v>
      </c>
      <c r="D30" s="61" t="s">
        <v>27</v>
      </c>
      <c r="E30" s="64">
        <v>7812</v>
      </c>
      <c r="F30" s="62">
        <v>6</v>
      </c>
      <c r="G30" s="63">
        <f t="shared" si="3"/>
        <v>46872</v>
      </c>
      <c r="H30" s="47"/>
      <c r="I30" s="45">
        <v>11</v>
      </c>
      <c r="J30" s="69" t="s">
        <v>49</v>
      </c>
      <c r="K30" s="49"/>
      <c r="L30" s="61" t="s">
        <v>27</v>
      </c>
      <c r="M30" s="51">
        <f t="shared" si="4"/>
        <v>7812</v>
      </c>
      <c r="N30" s="46"/>
      <c r="O30" s="62">
        <v>6</v>
      </c>
      <c r="P30" s="52">
        <f t="shared" si="5"/>
        <v>0</v>
      </c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spans="1:26" s="53" customFormat="1" ht="38.25" x14ac:dyDescent="0.25">
      <c r="A31" s="44"/>
      <c r="B31" s="45">
        <v>12</v>
      </c>
      <c r="C31" s="69" t="s">
        <v>35</v>
      </c>
      <c r="D31" s="61" t="s">
        <v>27</v>
      </c>
      <c r="E31" s="64">
        <v>801.92</v>
      </c>
      <c r="F31" s="62">
        <v>423</v>
      </c>
      <c r="G31" s="63">
        <f t="shared" si="3"/>
        <v>339212.16</v>
      </c>
      <c r="H31" s="47"/>
      <c r="I31" s="45">
        <v>12</v>
      </c>
      <c r="J31" s="69" t="s">
        <v>35</v>
      </c>
      <c r="K31" s="49"/>
      <c r="L31" s="61" t="s">
        <v>27</v>
      </c>
      <c r="M31" s="51">
        <f t="shared" si="4"/>
        <v>801.92</v>
      </c>
      <c r="N31" s="46"/>
      <c r="O31" s="62">
        <v>423</v>
      </c>
      <c r="P31" s="52">
        <f t="shared" si="5"/>
        <v>0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spans="1:26" s="53" customFormat="1" ht="25.5" x14ac:dyDescent="0.25">
      <c r="A32" s="44"/>
      <c r="B32" s="45">
        <v>13</v>
      </c>
      <c r="C32" s="69" t="s">
        <v>50</v>
      </c>
      <c r="D32" s="61" t="s">
        <v>27</v>
      </c>
      <c r="E32" s="64">
        <v>52.203409090909084</v>
      </c>
      <c r="F32" s="62">
        <v>44</v>
      </c>
      <c r="G32" s="63">
        <f t="shared" si="3"/>
        <v>2296.9499999999998</v>
      </c>
      <c r="H32" s="47"/>
      <c r="I32" s="45">
        <v>13</v>
      </c>
      <c r="J32" s="69" t="s">
        <v>50</v>
      </c>
      <c r="K32" s="49"/>
      <c r="L32" s="61" t="s">
        <v>27</v>
      </c>
      <c r="M32" s="51">
        <f t="shared" si="4"/>
        <v>52.203409090909084</v>
      </c>
      <c r="N32" s="46"/>
      <c r="O32" s="62">
        <v>44</v>
      </c>
      <c r="P32" s="52">
        <f t="shared" si="5"/>
        <v>0</v>
      </c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spans="1:26" s="53" customFormat="1" ht="25.5" x14ac:dyDescent="0.25">
      <c r="A33" s="44"/>
      <c r="B33" s="45">
        <v>14</v>
      </c>
      <c r="C33" s="69" t="s">
        <v>37</v>
      </c>
      <c r="D33" s="61" t="s">
        <v>27</v>
      </c>
      <c r="E33" s="64">
        <v>57</v>
      </c>
      <c r="F33" s="62">
        <v>48</v>
      </c>
      <c r="G33" s="63">
        <f t="shared" si="3"/>
        <v>2736</v>
      </c>
      <c r="H33" s="47"/>
      <c r="I33" s="45">
        <v>14</v>
      </c>
      <c r="J33" s="69" t="s">
        <v>37</v>
      </c>
      <c r="K33" s="49"/>
      <c r="L33" s="61" t="s">
        <v>27</v>
      </c>
      <c r="M33" s="51">
        <f t="shared" si="4"/>
        <v>57</v>
      </c>
      <c r="N33" s="46"/>
      <c r="O33" s="62">
        <v>48</v>
      </c>
      <c r="P33" s="52">
        <f t="shared" si="5"/>
        <v>0</v>
      </c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26" s="53" customFormat="1" ht="25.5" x14ac:dyDescent="0.25">
      <c r="A34" s="44"/>
      <c r="B34" s="45">
        <v>15</v>
      </c>
      <c r="C34" s="69" t="s">
        <v>38</v>
      </c>
      <c r="D34" s="61" t="s">
        <v>27</v>
      </c>
      <c r="E34" s="64">
        <v>77</v>
      </c>
      <c r="F34" s="62">
        <v>32</v>
      </c>
      <c r="G34" s="63">
        <f t="shared" si="3"/>
        <v>2464</v>
      </c>
      <c r="H34" s="47"/>
      <c r="I34" s="45">
        <v>15</v>
      </c>
      <c r="J34" s="69" t="s">
        <v>38</v>
      </c>
      <c r="K34" s="49"/>
      <c r="L34" s="61" t="s">
        <v>27</v>
      </c>
      <c r="M34" s="51">
        <f t="shared" si="4"/>
        <v>77</v>
      </c>
      <c r="N34" s="46"/>
      <c r="O34" s="62">
        <v>32</v>
      </c>
      <c r="P34" s="52">
        <f t="shared" si="5"/>
        <v>0</v>
      </c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 spans="1:26" s="53" customFormat="1" ht="25.5" x14ac:dyDescent="0.25">
      <c r="A35" s="44"/>
      <c r="B35" s="45">
        <v>16</v>
      </c>
      <c r="C35" s="69" t="s">
        <v>51</v>
      </c>
      <c r="D35" s="61" t="s">
        <v>27</v>
      </c>
      <c r="E35" s="64">
        <v>89.101538461538453</v>
      </c>
      <c r="F35" s="62">
        <v>26</v>
      </c>
      <c r="G35" s="63">
        <f t="shared" si="3"/>
        <v>2316.64</v>
      </c>
      <c r="H35" s="47"/>
      <c r="I35" s="45">
        <v>16</v>
      </c>
      <c r="J35" s="69" t="s">
        <v>51</v>
      </c>
      <c r="K35" s="49"/>
      <c r="L35" s="61" t="s">
        <v>27</v>
      </c>
      <c r="M35" s="51">
        <f t="shared" si="4"/>
        <v>89.101538461538453</v>
      </c>
      <c r="N35" s="46"/>
      <c r="O35" s="62">
        <v>26</v>
      </c>
      <c r="P35" s="52">
        <f t="shared" si="5"/>
        <v>0</v>
      </c>
      <c r="Q35" s="47"/>
      <c r="R35" s="47"/>
      <c r="S35" s="47"/>
      <c r="T35" s="47"/>
      <c r="U35" s="47"/>
      <c r="V35" s="47"/>
      <c r="W35" s="47"/>
      <c r="X35" s="47"/>
      <c r="Y35" s="47"/>
      <c r="Z35" s="47"/>
    </row>
    <row r="36" spans="1:26" s="53" customFormat="1" ht="25.5" x14ac:dyDescent="0.25">
      <c r="A36" s="44"/>
      <c r="B36" s="45">
        <v>17</v>
      </c>
      <c r="C36" s="69" t="s">
        <v>51</v>
      </c>
      <c r="D36" s="61" t="s">
        <v>27</v>
      </c>
      <c r="E36" s="64">
        <v>71.101666666666674</v>
      </c>
      <c r="F36" s="62">
        <v>12</v>
      </c>
      <c r="G36" s="63">
        <f t="shared" si="3"/>
        <v>853.22</v>
      </c>
      <c r="H36" s="47"/>
      <c r="I36" s="45">
        <v>17</v>
      </c>
      <c r="J36" s="69" t="s">
        <v>51</v>
      </c>
      <c r="K36" s="49"/>
      <c r="L36" s="61" t="s">
        <v>27</v>
      </c>
      <c r="M36" s="51">
        <f t="shared" si="4"/>
        <v>71.101666666666674</v>
      </c>
      <c r="N36" s="46"/>
      <c r="O36" s="62">
        <v>12</v>
      </c>
      <c r="P36" s="52">
        <f t="shared" si="5"/>
        <v>0</v>
      </c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spans="1:26" s="53" customFormat="1" ht="25.5" x14ac:dyDescent="0.25">
      <c r="A37" s="44"/>
      <c r="B37" s="45">
        <v>18</v>
      </c>
      <c r="C37" s="69" t="s">
        <v>39</v>
      </c>
      <c r="D37" s="61" t="s">
        <v>27</v>
      </c>
      <c r="E37" s="64">
        <v>378</v>
      </c>
      <c r="F37" s="62">
        <v>44</v>
      </c>
      <c r="G37" s="63">
        <f t="shared" si="3"/>
        <v>16632</v>
      </c>
      <c r="H37" s="47"/>
      <c r="I37" s="45">
        <v>18</v>
      </c>
      <c r="J37" s="69" t="s">
        <v>39</v>
      </c>
      <c r="K37" s="49"/>
      <c r="L37" s="61" t="s">
        <v>27</v>
      </c>
      <c r="M37" s="51">
        <f t="shared" si="4"/>
        <v>378</v>
      </c>
      <c r="N37" s="46"/>
      <c r="O37" s="62">
        <v>44</v>
      </c>
      <c r="P37" s="52">
        <f t="shared" si="5"/>
        <v>0</v>
      </c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spans="1:26" s="53" customFormat="1" ht="25.5" x14ac:dyDescent="0.25">
      <c r="A38" s="44"/>
      <c r="B38" s="45">
        <v>19</v>
      </c>
      <c r="C38" s="69" t="s">
        <v>52</v>
      </c>
      <c r="D38" s="61" t="s">
        <v>27</v>
      </c>
      <c r="E38" s="64">
        <v>969.78</v>
      </c>
      <c r="F38" s="62">
        <v>8</v>
      </c>
      <c r="G38" s="63">
        <f t="shared" si="3"/>
        <v>7758.24</v>
      </c>
      <c r="H38" s="47"/>
      <c r="I38" s="45">
        <v>19</v>
      </c>
      <c r="J38" s="69" t="s">
        <v>52</v>
      </c>
      <c r="K38" s="49"/>
      <c r="L38" s="61" t="s">
        <v>27</v>
      </c>
      <c r="M38" s="51">
        <f t="shared" si="4"/>
        <v>969.78</v>
      </c>
      <c r="N38" s="46"/>
      <c r="O38" s="62">
        <v>8</v>
      </c>
      <c r="P38" s="52">
        <f t="shared" si="5"/>
        <v>0</v>
      </c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spans="1:26" s="53" customFormat="1" ht="39" thickBot="1" x14ac:dyDescent="0.3">
      <c r="A39" s="44"/>
      <c r="B39" s="45">
        <v>20</v>
      </c>
      <c r="C39" s="69" t="s">
        <v>53</v>
      </c>
      <c r="D39" s="61" t="s">
        <v>27</v>
      </c>
      <c r="E39" s="64">
        <v>1013.7</v>
      </c>
      <c r="F39" s="70">
        <v>6</v>
      </c>
      <c r="G39" s="63">
        <f t="shared" si="3"/>
        <v>6082.2000000000007</v>
      </c>
      <c r="H39" s="47"/>
      <c r="I39" s="45">
        <v>20</v>
      </c>
      <c r="J39" s="69" t="s">
        <v>53</v>
      </c>
      <c r="K39" s="49"/>
      <c r="L39" s="61" t="s">
        <v>27</v>
      </c>
      <c r="M39" s="51">
        <f t="shared" si="4"/>
        <v>1013.7</v>
      </c>
      <c r="N39" s="46"/>
      <c r="O39" s="70">
        <v>6</v>
      </c>
      <c r="P39" s="52">
        <f t="shared" si="5"/>
        <v>0</v>
      </c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 spans="1:26" s="22" customFormat="1" ht="17.25" customHeight="1" thickBot="1" x14ac:dyDescent="0.3">
      <c r="A40" s="27"/>
      <c r="B40" s="94" t="s">
        <v>31</v>
      </c>
      <c r="C40" s="95"/>
      <c r="D40" s="28"/>
      <c r="E40" s="25"/>
      <c r="F40" s="25"/>
      <c r="G40" s="29">
        <f>SUM(G20:G39)</f>
        <v>538164.22</v>
      </c>
      <c r="H40" s="29"/>
      <c r="I40" s="25"/>
      <c r="J40" s="25"/>
      <c r="K40" s="25"/>
      <c r="L40" s="26"/>
      <c r="M40" s="31"/>
      <c r="N40" s="31"/>
      <c r="O40" s="32"/>
      <c r="P40" s="31"/>
      <c r="Q40" s="31"/>
    </row>
    <row r="41" spans="1:26" s="22" customFormat="1" ht="15.75" customHeight="1" x14ac:dyDescent="0.25">
      <c r="A41" s="88" t="s">
        <v>19</v>
      </c>
      <c r="B41" s="89"/>
      <c r="C41" s="89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1"/>
    </row>
    <row r="42" spans="1:26" s="22" customFormat="1" ht="15.75" customHeight="1" x14ac:dyDescent="0.25">
      <c r="A42" s="88" t="s">
        <v>20</v>
      </c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1"/>
    </row>
    <row r="43" spans="1:26" ht="15.75" customHeight="1" x14ac:dyDescent="0.25">
      <c r="A43" s="4"/>
      <c r="B43" s="45">
        <v>1</v>
      </c>
      <c r="C43" s="71" t="s">
        <v>56</v>
      </c>
      <c r="D43" s="61" t="s">
        <v>27</v>
      </c>
      <c r="E43" s="67">
        <v>42.372599999999998</v>
      </c>
      <c r="F43" s="62">
        <v>12</v>
      </c>
      <c r="G43" s="64">
        <f>E43*F43</f>
        <v>508.47119999999995</v>
      </c>
      <c r="H43" s="1"/>
      <c r="I43" s="45">
        <v>1</v>
      </c>
      <c r="J43" s="66" t="s">
        <v>56</v>
      </c>
      <c r="K43" s="49"/>
      <c r="L43" s="61" t="s">
        <v>27</v>
      </c>
      <c r="M43" s="51">
        <f>E43</f>
        <v>42.372599999999998</v>
      </c>
      <c r="N43" s="46"/>
      <c r="O43" s="62">
        <v>12</v>
      </c>
      <c r="P43" s="52">
        <f t="shared" ref="P43:P46" si="6">N43*O43</f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5.5" x14ac:dyDescent="0.25">
      <c r="A44" s="4"/>
      <c r="B44" s="54">
        <v>2</v>
      </c>
      <c r="C44" s="61" t="s">
        <v>57</v>
      </c>
      <c r="D44" s="61" t="s">
        <v>27</v>
      </c>
      <c r="E44" s="67">
        <v>310</v>
      </c>
      <c r="F44" s="62">
        <v>27</v>
      </c>
      <c r="G44" s="64">
        <f t="shared" ref="G44:G46" si="7">E44*F44</f>
        <v>8370</v>
      </c>
      <c r="H44" s="1"/>
      <c r="I44" s="54">
        <v>2</v>
      </c>
      <c r="J44" s="66" t="s">
        <v>57</v>
      </c>
      <c r="K44" s="56"/>
      <c r="L44" s="61" t="s">
        <v>27</v>
      </c>
      <c r="M44" s="51">
        <f t="shared" ref="M44:M46" si="8">E44</f>
        <v>310</v>
      </c>
      <c r="N44" s="55"/>
      <c r="O44" s="62">
        <v>27</v>
      </c>
      <c r="P44" s="52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4"/>
      <c r="B45" s="54">
        <v>3</v>
      </c>
      <c r="C45" s="71" t="s">
        <v>54</v>
      </c>
      <c r="D45" s="61" t="s">
        <v>27</v>
      </c>
      <c r="E45" s="67">
        <v>186</v>
      </c>
      <c r="F45" s="62">
        <v>11</v>
      </c>
      <c r="G45" s="64">
        <f t="shared" si="7"/>
        <v>2046</v>
      </c>
      <c r="H45" s="1"/>
      <c r="I45" s="54">
        <v>3</v>
      </c>
      <c r="J45" s="66" t="s">
        <v>54</v>
      </c>
      <c r="K45" s="56"/>
      <c r="L45" s="61" t="s">
        <v>27</v>
      </c>
      <c r="M45" s="51">
        <f t="shared" si="8"/>
        <v>186</v>
      </c>
      <c r="N45" s="55"/>
      <c r="O45" s="62">
        <v>11</v>
      </c>
      <c r="P45" s="52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5.5" x14ac:dyDescent="0.25">
      <c r="A46" s="4"/>
      <c r="B46" s="54">
        <v>4</v>
      </c>
      <c r="C46" s="71" t="s">
        <v>39</v>
      </c>
      <c r="D46" s="61" t="s">
        <v>27</v>
      </c>
      <c r="E46" s="67">
        <v>378</v>
      </c>
      <c r="F46" s="62">
        <v>15</v>
      </c>
      <c r="G46" s="64">
        <f t="shared" si="7"/>
        <v>5670</v>
      </c>
      <c r="H46" s="1"/>
      <c r="I46" s="54">
        <v>4</v>
      </c>
      <c r="J46" s="66" t="s">
        <v>39</v>
      </c>
      <c r="K46" s="56"/>
      <c r="L46" s="61" t="s">
        <v>27</v>
      </c>
      <c r="M46" s="51">
        <f t="shared" si="8"/>
        <v>378</v>
      </c>
      <c r="N46" s="55"/>
      <c r="O46" s="62">
        <v>15</v>
      </c>
      <c r="P46" s="52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s="22" customFormat="1" ht="15.75" customHeight="1" x14ac:dyDescent="0.25">
      <c r="A47" s="27"/>
      <c r="B47" s="106" t="s">
        <v>21</v>
      </c>
      <c r="C47" s="107"/>
      <c r="D47" s="24"/>
      <c r="E47" s="33"/>
      <c r="F47" s="33"/>
      <c r="G47" s="29">
        <f>SUM(G43:G46)</f>
        <v>16594.4712</v>
      </c>
      <c r="H47" s="29"/>
      <c r="I47" s="33"/>
      <c r="J47" s="33"/>
      <c r="K47" s="33"/>
      <c r="L47" s="26"/>
      <c r="M47" s="31"/>
      <c r="N47" s="31"/>
      <c r="O47" s="32"/>
      <c r="P47" s="31"/>
      <c r="Q47" s="31"/>
    </row>
    <row r="48" spans="1:26" s="22" customFormat="1" ht="15.75" customHeight="1" x14ac:dyDescent="0.25">
      <c r="A48" s="88" t="s">
        <v>22</v>
      </c>
      <c r="B48" s="89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1"/>
    </row>
    <row r="49" spans="1:26" x14ac:dyDescent="0.25">
      <c r="A49" s="4"/>
      <c r="B49" s="23">
        <v>1</v>
      </c>
      <c r="C49" s="71" t="s">
        <v>43</v>
      </c>
      <c r="D49" s="61" t="s">
        <v>27</v>
      </c>
      <c r="E49" s="110">
        <v>263.26600000000002</v>
      </c>
      <c r="F49" s="62">
        <v>12</v>
      </c>
      <c r="G49" s="63">
        <f>E49*F49</f>
        <v>3159.192</v>
      </c>
      <c r="H49" s="1"/>
      <c r="I49" s="45">
        <v>1</v>
      </c>
      <c r="J49" s="71" t="s">
        <v>43</v>
      </c>
      <c r="K49" s="49"/>
      <c r="L49" s="61" t="s">
        <v>27</v>
      </c>
      <c r="M49" s="51">
        <f>E49</f>
        <v>263.26600000000002</v>
      </c>
      <c r="N49" s="46"/>
      <c r="O49" s="62">
        <v>12</v>
      </c>
      <c r="P49" s="52">
        <f>N49*O49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5.5" x14ac:dyDescent="0.25">
      <c r="A50" s="4"/>
      <c r="B50" s="23">
        <v>2</v>
      </c>
      <c r="C50" s="71" t="s">
        <v>54</v>
      </c>
      <c r="D50" s="61" t="s">
        <v>27</v>
      </c>
      <c r="E50" s="110">
        <v>186</v>
      </c>
      <c r="F50" s="62">
        <v>90</v>
      </c>
      <c r="G50" s="63">
        <f t="shared" ref="G50:G52" si="9">E50*F50</f>
        <v>16740</v>
      </c>
      <c r="H50" s="1"/>
      <c r="I50" s="54">
        <v>2</v>
      </c>
      <c r="J50" s="71" t="s">
        <v>54</v>
      </c>
      <c r="K50" s="56"/>
      <c r="L50" s="61" t="s">
        <v>27</v>
      </c>
      <c r="M50" s="51">
        <f t="shared" ref="M50:M52" si="10">E50</f>
        <v>186</v>
      </c>
      <c r="N50" s="55"/>
      <c r="O50" s="62">
        <v>90</v>
      </c>
      <c r="P50" s="52">
        <f t="shared" ref="P50:P52" si="11">N50*O50</f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5.5" x14ac:dyDescent="0.25">
      <c r="A51" s="4"/>
      <c r="B51" s="23">
        <v>3</v>
      </c>
      <c r="C51" s="71" t="s">
        <v>55</v>
      </c>
      <c r="D51" s="61" t="s">
        <v>27</v>
      </c>
      <c r="E51" s="110">
        <v>14406.779629629629</v>
      </c>
      <c r="F51" s="62">
        <v>27</v>
      </c>
      <c r="G51" s="63">
        <f t="shared" si="9"/>
        <v>388983.05</v>
      </c>
      <c r="H51" s="1"/>
      <c r="I51" s="54">
        <v>3</v>
      </c>
      <c r="J51" s="71" t="s">
        <v>55</v>
      </c>
      <c r="K51" s="56"/>
      <c r="L51" s="61" t="s">
        <v>27</v>
      </c>
      <c r="M51" s="51">
        <f t="shared" si="10"/>
        <v>14406.779629629629</v>
      </c>
      <c r="N51" s="55"/>
      <c r="O51" s="62">
        <v>27</v>
      </c>
      <c r="P51" s="52">
        <f t="shared" si="11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5.5" x14ac:dyDescent="0.25">
      <c r="A52" s="4"/>
      <c r="B52" s="23">
        <v>4</v>
      </c>
      <c r="C52" s="71" t="s">
        <v>35</v>
      </c>
      <c r="D52" s="61" t="s">
        <v>27</v>
      </c>
      <c r="E52" s="110">
        <v>801.92</v>
      </c>
      <c r="F52" s="62">
        <v>72</v>
      </c>
      <c r="G52" s="63">
        <f t="shared" si="9"/>
        <v>57738.239999999998</v>
      </c>
      <c r="H52" s="1"/>
      <c r="I52" s="54">
        <v>4</v>
      </c>
      <c r="J52" s="71" t="s">
        <v>35</v>
      </c>
      <c r="K52" s="56"/>
      <c r="L52" s="61" t="s">
        <v>27</v>
      </c>
      <c r="M52" s="51">
        <f t="shared" si="10"/>
        <v>801.92</v>
      </c>
      <c r="N52" s="55"/>
      <c r="O52" s="62">
        <v>72</v>
      </c>
      <c r="P52" s="52">
        <f t="shared" si="11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s="22" customFormat="1" ht="17.25" customHeight="1" x14ac:dyDescent="0.25">
      <c r="A53" s="35"/>
      <c r="B53" s="109" t="s">
        <v>24</v>
      </c>
      <c r="C53" s="107"/>
      <c r="D53" s="24"/>
      <c r="E53" s="33"/>
      <c r="F53" s="33"/>
      <c r="G53" s="29">
        <f>SUM(G49:G52)</f>
        <v>466620.48199999996</v>
      </c>
      <c r="H53" s="29"/>
      <c r="I53" s="34"/>
      <c r="J53" s="33"/>
      <c r="K53" s="33"/>
      <c r="L53" s="26"/>
      <c r="M53" s="31"/>
      <c r="N53" s="31"/>
      <c r="O53" s="32"/>
      <c r="P53" s="31"/>
      <c r="Q53" s="31"/>
    </row>
    <row r="54" spans="1:26" s="22" customFormat="1" ht="15.75" customHeight="1" x14ac:dyDescent="0.25">
      <c r="A54" s="108" t="s">
        <v>23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1"/>
    </row>
    <row r="55" spans="1:26" x14ac:dyDescent="0.25">
      <c r="A55" s="4"/>
      <c r="B55" s="45">
        <v>1</v>
      </c>
      <c r="C55" s="69" t="s">
        <v>58</v>
      </c>
      <c r="D55" s="61" t="s">
        <v>27</v>
      </c>
      <c r="E55" s="68">
        <v>244.42367647058825</v>
      </c>
      <c r="F55" s="62">
        <v>68</v>
      </c>
      <c r="G55" s="63">
        <f>E55*F55</f>
        <v>16620.810000000001</v>
      </c>
      <c r="H55" s="47"/>
      <c r="I55" s="45">
        <v>1</v>
      </c>
      <c r="J55" s="69" t="s">
        <v>58</v>
      </c>
      <c r="K55" s="49"/>
      <c r="L55" s="50" t="str">
        <f t="shared" ref="L55:L60" si="12">D55</f>
        <v>шт</v>
      </c>
      <c r="M55" s="51">
        <f>E55</f>
        <v>244.42367647058825</v>
      </c>
      <c r="N55" s="46"/>
      <c r="O55" s="62">
        <v>68</v>
      </c>
      <c r="P55" s="52">
        <f t="shared" ref="P55:P60" si="13">N55*O55</f>
        <v>0</v>
      </c>
      <c r="Q55" s="47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4"/>
      <c r="B56" s="45">
        <v>2</v>
      </c>
      <c r="C56" s="69" t="s">
        <v>34</v>
      </c>
      <c r="D56" s="61" t="s">
        <v>27</v>
      </c>
      <c r="E56" s="68">
        <v>376.91499999999996</v>
      </c>
      <c r="F56" s="62">
        <v>24</v>
      </c>
      <c r="G56" s="63">
        <f t="shared" ref="G56:G60" si="14">E56*F56</f>
        <v>9045.9599999999991</v>
      </c>
      <c r="H56" s="47"/>
      <c r="I56" s="45">
        <v>2</v>
      </c>
      <c r="J56" s="69" t="s">
        <v>34</v>
      </c>
      <c r="K56" s="49"/>
      <c r="L56" s="50" t="str">
        <f t="shared" si="12"/>
        <v>шт</v>
      </c>
      <c r="M56" s="51">
        <f t="shared" ref="M56:M60" si="15">E56</f>
        <v>376.91499999999996</v>
      </c>
      <c r="N56" s="46"/>
      <c r="O56" s="62">
        <v>24</v>
      </c>
      <c r="P56" s="52">
        <f t="shared" si="13"/>
        <v>0</v>
      </c>
      <c r="Q56" s="47"/>
      <c r="R56" s="1"/>
      <c r="S56" s="1"/>
      <c r="T56" s="1"/>
      <c r="U56" s="1"/>
      <c r="V56" s="1"/>
      <c r="W56" s="1"/>
      <c r="X56" s="1"/>
      <c r="Y56" s="1"/>
      <c r="Z56" s="1"/>
    </row>
    <row r="57" spans="1:26" ht="25.5" x14ac:dyDescent="0.25">
      <c r="A57" s="4"/>
      <c r="B57" s="54">
        <v>3</v>
      </c>
      <c r="C57" s="69" t="s">
        <v>47</v>
      </c>
      <c r="D57" s="61" t="s">
        <v>27</v>
      </c>
      <c r="E57" s="68">
        <v>850.52666666666664</v>
      </c>
      <c r="F57" s="62">
        <v>3</v>
      </c>
      <c r="G57" s="63">
        <f t="shared" si="14"/>
        <v>2551.58</v>
      </c>
      <c r="H57" s="47"/>
      <c r="I57" s="54">
        <v>3</v>
      </c>
      <c r="J57" s="69" t="s">
        <v>47</v>
      </c>
      <c r="K57" s="56"/>
      <c r="L57" s="50" t="str">
        <f t="shared" si="12"/>
        <v>шт</v>
      </c>
      <c r="M57" s="51">
        <f t="shared" si="15"/>
        <v>850.52666666666664</v>
      </c>
      <c r="N57" s="55"/>
      <c r="O57" s="62">
        <v>3</v>
      </c>
      <c r="P57" s="52">
        <f t="shared" si="13"/>
        <v>0</v>
      </c>
      <c r="Q57" s="47"/>
      <c r="R57" s="1"/>
      <c r="S57" s="1"/>
      <c r="T57" s="1"/>
      <c r="U57" s="1"/>
      <c r="V57" s="1"/>
      <c r="W57" s="1"/>
      <c r="X57" s="1"/>
      <c r="Y57" s="1"/>
      <c r="Z57" s="1"/>
    </row>
    <row r="58" spans="1:26" ht="25.5" x14ac:dyDescent="0.25">
      <c r="A58" s="4"/>
      <c r="B58" s="54">
        <v>4</v>
      </c>
      <c r="C58" s="69" t="s">
        <v>59</v>
      </c>
      <c r="D58" s="61" t="s">
        <v>27</v>
      </c>
      <c r="E58" s="68">
        <v>8300.0049999999992</v>
      </c>
      <c r="F58" s="62">
        <v>2</v>
      </c>
      <c r="G58" s="63">
        <f t="shared" si="14"/>
        <v>16600.009999999998</v>
      </c>
      <c r="H58" s="47"/>
      <c r="I58" s="54">
        <v>4</v>
      </c>
      <c r="J58" s="69" t="s">
        <v>59</v>
      </c>
      <c r="K58" s="56"/>
      <c r="L58" s="50" t="str">
        <f t="shared" si="12"/>
        <v>шт</v>
      </c>
      <c r="M58" s="51">
        <f t="shared" si="15"/>
        <v>8300.0049999999992</v>
      </c>
      <c r="N58" s="55"/>
      <c r="O58" s="62">
        <v>2</v>
      </c>
      <c r="P58" s="52">
        <f t="shared" si="13"/>
        <v>0</v>
      </c>
      <c r="Q58" s="47"/>
      <c r="R58" s="1"/>
      <c r="S58" s="1"/>
      <c r="T58" s="1"/>
      <c r="U58" s="1"/>
      <c r="V58" s="1"/>
      <c r="W58" s="1"/>
      <c r="X58" s="1"/>
      <c r="Y58" s="1"/>
      <c r="Z58" s="1"/>
    </row>
    <row r="59" spans="1:26" ht="38.25" x14ac:dyDescent="0.25">
      <c r="A59" s="4"/>
      <c r="B59" s="54">
        <v>5</v>
      </c>
      <c r="C59" s="69" t="s">
        <v>35</v>
      </c>
      <c r="D59" s="61" t="s">
        <v>27</v>
      </c>
      <c r="E59" s="68">
        <v>801.92</v>
      </c>
      <c r="F59" s="62">
        <v>81</v>
      </c>
      <c r="G59" s="63">
        <f t="shared" si="14"/>
        <v>64955.519999999997</v>
      </c>
      <c r="H59" s="47"/>
      <c r="I59" s="54">
        <v>5</v>
      </c>
      <c r="J59" s="69" t="s">
        <v>35</v>
      </c>
      <c r="K59" s="56"/>
      <c r="L59" s="50" t="str">
        <f t="shared" si="12"/>
        <v>шт</v>
      </c>
      <c r="M59" s="51">
        <f t="shared" si="15"/>
        <v>801.92</v>
      </c>
      <c r="N59" s="55"/>
      <c r="O59" s="62">
        <v>81</v>
      </c>
      <c r="P59" s="52">
        <f t="shared" si="13"/>
        <v>0</v>
      </c>
      <c r="Q59" s="47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4"/>
      <c r="B60" s="54">
        <v>6</v>
      </c>
      <c r="C60" s="69" t="s">
        <v>60</v>
      </c>
      <c r="D60" s="61" t="s">
        <v>27</v>
      </c>
      <c r="E60" s="68">
        <v>3953.9831372549024</v>
      </c>
      <c r="F60" s="62">
        <v>51</v>
      </c>
      <c r="G60" s="63">
        <f t="shared" si="14"/>
        <v>201653.14</v>
      </c>
      <c r="H60" s="47"/>
      <c r="I60" s="54">
        <v>6</v>
      </c>
      <c r="J60" s="69" t="s">
        <v>60</v>
      </c>
      <c r="K60" s="56"/>
      <c r="L60" s="50" t="str">
        <f t="shared" si="12"/>
        <v>шт</v>
      </c>
      <c r="M60" s="51">
        <f t="shared" si="15"/>
        <v>3953.9831372549024</v>
      </c>
      <c r="N60" s="55"/>
      <c r="O60" s="62">
        <v>51</v>
      </c>
      <c r="P60" s="52">
        <f t="shared" si="13"/>
        <v>0</v>
      </c>
      <c r="Q60" s="47"/>
      <c r="R60" s="1"/>
      <c r="S60" s="1"/>
      <c r="T60" s="1"/>
      <c r="U60" s="1"/>
      <c r="V60" s="1"/>
      <c r="W60" s="1"/>
      <c r="X60" s="1"/>
      <c r="Y60" s="1"/>
      <c r="Z60" s="1"/>
    </row>
    <row r="61" spans="1:26" s="22" customFormat="1" ht="17.25" customHeight="1" x14ac:dyDescent="0.25">
      <c r="A61" s="24"/>
      <c r="B61" s="97" t="s">
        <v>28</v>
      </c>
      <c r="C61" s="98"/>
      <c r="D61" s="24"/>
      <c r="E61" s="33"/>
      <c r="F61" s="33"/>
      <c r="G61" s="29">
        <f>SUM(G55:G60)</f>
        <v>311427.02</v>
      </c>
      <c r="H61" s="29"/>
      <c r="I61" s="33"/>
      <c r="J61" s="33"/>
      <c r="K61" s="33"/>
      <c r="L61" s="26"/>
      <c r="M61" s="31"/>
      <c r="N61" s="31"/>
      <c r="O61" s="32"/>
      <c r="P61" s="31"/>
      <c r="Q61" s="31"/>
    </row>
    <row r="62" spans="1:26" s="22" customFormat="1" ht="15.75" customHeight="1" x14ac:dyDescent="0.25">
      <c r="A62" s="96" t="s">
        <v>29</v>
      </c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7"/>
    </row>
    <row r="63" spans="1:26" ht="38.25" x14ac:dyDescent="0.25">
      <c r="A63" s="4"/>
      <c r="B63" s="54">
        <v>1</v>
      </c>
      <c r="C63" s="69" t="s">
        <v>61</v>
      </c>
      <c r="D63" s="61" t="s">
        <v>27</v>
      </c>
      <c r="E63" s="65">
        <v>801.77</v>
      </c>
      <c r="F63" s="62">
        <v>15</v>
      </c>
      <c r="G63" s="63">
        <f>E63*F63</f>
        <v>12026.55</v>
      </c>
      <c r="H63" s="1"/>
      <c r="I63" s="54">
        <v>1</v>
      </c>
      <c r="J63" s="69" t="s">
        <v>61</v>
      </c>
      <c r="K63" s="56"/>
      <c r="L63" s="50" t="str">
        <f t="shared" ref="L63" si="16">D63</f>
        <v>шт</v>
      </c>
      <c r="M63" s="51">
        <f>E63</f>
        <v>801.77</v>
      </c>
      <c r="N63" s="55"/>
      <c r="O63" s="62">
        <v>15</v>
      </c>
      <c r="P63" s="57">
        <f>N63*O63</f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thickBot="1" x14ac:dyDescent="0.3">
      <c r="A64" s="4"/>
      <c r="B64" s="97" t="s">
        <v>30</v>
      </c>
      <c r="C64" s="98"/>
      <c r="D64" s="46"/>
      <c r="E64" s="58"/>
      <c r="F64" s="59"/>
      <c r="G64" s="60">
        <f>SUM(G63:G63)</f>
        <v>12026.55</v>
      </c>
      <c r="H64" s="1"/>
      <c r="I64" s="30"/>
      <c r="J64" s="14"/>
      <c r="K64" s="10"/>
      <c r="L64" s="15"/>
      <c r="M64" s="19"/>
      <c r="N64" s="9"/>
      <c r="O64" s="15"/>
      <c r="P64" s="16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1" customHeight="1" thickBot="1" x14ac:dyDescent="0.3">
      <c r="A65" s="4"/>
      <c r="B65" s="102" t="s">
        <v>6</v>
      </c>
      <c r="C65" s="103"/>
      <c r="D65" s="103"/>
      <c r="E65" s="103"/>
      <c r="F65" s="104"/>
      <c r="G65" s="11">
        <f>G64+G61+G53+G47+G40+G18</f>
        <v>1539257.2131999999</v>
      </c>
      <c r="H65" s="1"/>
      <c r="I65" s="102" t="s">
        <v>6</v>
      </c>
      <c r="J65" s="103"/>
      <c r="K65" s="103"/>
      <c r="L65" s="103"/>
      <c r="M65" s="103"/>
      <c r="N65" s="103"/>
      <c r="O65" s="104"/>
      <c r="P65" s="11">
        <f>SUM(P10:P64)</f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5">
      <c r="A66" s="4"/>
      <c r="B66" s="81" t="s">
        <v>15</v>
      </c>
      <c r="C66" s="82"/>
      <c r="D66" s="82"/>
      <c r="E66" s="82"/>
      <c r="F66" s="20">
        <v>0.2</v>
      </c>
      <c r="G66" s="12">
        <f>G65*F66</f>
        <v>307851.44263999996</v>
      </c>
      <c r="H66" s="1"/>
      <c r="I66" s="81" t="s">
        <v>15</v>
      </c>
      <c r="J66" s="82"/>
      <c r="K66" s="82"/>
      <c r="L66" s="82"/>
      <c r="M66" s="82"/>
      <c r="N66" s="82"/>
      <c r="O66" s="20">
        <v>0.2</v>
      </c>
      <c r="P66" s="12">
        <f>P65*O66</f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thickBot="1" x14ac:dyDescent="0.3">
      <c r="A67" s="4"/>
      <c r="B67" s="72" t="s">
        <v>7</v>
      </c>
      <c r="C67" s="73"/>
      <c r="D67" s="73"/>
      <c r="E67" s="73"/>
      <c r="F67" s="74"/>
      <c r="G67" s="13">
        <f>G65+G66</f>
        <v>1847108.6558399999</v>
      </c>
      <c r="H67" s="1"/>
      <c r="I67" s="72" t="s">
        <v>7</v>
      </c>
      <c r="J67" s="73"/>
      <c r="K67" s="73"/>
      <c r="L67" s="73"/>
      <c r="M67" s="73"/>
      <c r="N67" s="73"/>
      <c r="O67" s="74"/>
      <c r="P67" s="13">
        <f>P65+P66</f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Z68" s="1"/>
    </row>
  </sheetData>
  <mergeCells count="24">
    <mergeCell ref="I7:P7"/>
    <mergeCell ref="I65:O65"/>
    <mergeCell ref="B1:P1"/>
    <mergeCell ref="B3:E3"/>
    <mergeCell ref="B65:F65"/>
    <mergeCell ref="B47:C47"/>
    <mergeCell ref="A54:Q54"/>
    <mergeCell ref="B53:C53"/>
    <mergeCell ref="B67:F67"/>
    <mergeCell ref="B4:G4"/>
    <mergeCell ref="B7:G7"/>
    <mergeCell ref="I67:O67"/>
    <mergeCell ref="B66:E66"/>
    <mergeCell ref="I66:N66"/>
    <mergeCell ref="A9:N9"/>
    <mergeCell ref="A19:Q19"/>
    <mergeCell ref="A48:Q48"/>
    <mergeCell ref="B18:C18"/>
    <mergeCell ref="A41:Q41"/>
    <mergeCell ref="A42:Q42"/>
    <mergeCell ref="B40:C40"/>
    <mergeCell ref="A62:Q62"/>
    <mergeCell ref="B61:C61"/>
    <mergeCell ref="B64:C6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Прядкин Юрий Владимирович</cp:lastModifiedBy>
  <cp:lastPrinted>2018-11-08T02:20:29Z</cp:lastPrinted>
  <dcterms:created xsi:type="dcterms:W3CDTF">2018-05-22T01:14:50Z</dcterms:created>
  <dcterms:modified xsi:type="dcterms:W3CDTF">2018-11-08T23:27:35Z</dcterms:modified>
</cp:coreProperties>
</file>