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7 ЗП ЭФ Подстанц. жб\97 ЗП ЭФ в ред 31.01.19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J16" i="1"/>
  <c r="I9" i="1"/>
  <c r="I8" i="1"/>
  <c r="G11" i="1" l="1"/>
  <c r="G12" i="1"/>
  <c r="G13" i="1"/>
  <c r="G14" i="1"/>
  <c r="I11" i="1" l="1"/>
  <c r="I12" i="1"/>
  <c r="I13" i="1"/>
  <c r="I14" i="1"/>
  <c r="I15" i="1"/>
  <c r="I10" i="1"/>
  <c r="M11" i="1"/>
  <c r="M12" i="1"/>
  <c r="M13" i="1"/>
  <c r="M14" i="1"/>
  <c r="M15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0" i="1"/>
  <c r="P10" i="1" s="1"/>
  <c r="L11" i="1"/>
  <c r="L12" i="1"/>
  <c r="L13" i="1"/>
  <c r="L14" i="1"/>
  <c r="L15" i="1"/>
  <c r="L10" i="1"/>
  <c r="J11" i="1"/>
  <c r="J12" i="1"/>
  <c r="J13" i="1"/>
  <c r="J14" i="1"/>
  <c r="J15" i="1"/>
  <c r="J10" i="1"/>
  <c r="G15" i="1"/>
  <c r="G17" i="1" s="1"/>
  <c r="P16" i="1" l="1"/>
  <c r="P18" i="1" s="1"/>
  <c r="P19" i="1" s="1"/>
  <c r="G18" i="1"/>
  <c r="G19" i="1" s="1"/>
</calcChain>
</file>

<file path=xl/sharedStrings.xml><?xml version="1.0" encoding="utf-8"?>
<sst xmlns="http://schemas.openxmlformats.org/spreadsheetml/2006/main" count="40" uniqueCount="28">
  <si>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</si>
  <si>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</si>
  <si>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</si>
  <si>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</si>
  <si>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</si>
  <si>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</si>
  <si>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</si>
  <si>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</si>
  <si>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</si>
  <si>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</si>
  <si>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</si>
  <si>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</si>
  <si>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</si>
  <si>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</si>
  <si>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</si>
  <si>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</si>
  <si>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</si>
  <si>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</si>
  <si>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</si>
  <si>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</si>
  <si>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Блок железобетонный ФБС 24-4-6</t>
  </si>
  <si>
    <t>Блок железобетонный ФБС 9-4-6</t>
  </si>
  <si>
    <t>Лежень железобетонный ЛЖ-28</t>
  </si>
  <si>
    <t xml:space="preserve">Лоток железобетонный Л-20-5 </t>
  </si>
  <si>
    <t xml:space="preserve">Плита железобетонная П10-5 </t>
  </si>
  <si>
    <t>Фундамент железобетонный Ф-3-2 (в комплекте с метизами горячего оцинкования)</t>
  </si>
  <si>
    <t>шт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</si>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</sst>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/>
      <bottom style="thin">
        <color indexed="6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33" xfId="0" applyFont="1" applyBorder="1" applyAlignment="1">
      <alignment vertical="center" wrapText="1"/>
    </xf>
    <xf numFmtId="0" fontId="14" fillId="0" borderId="33" xfId="0" applyNumberFormat="1" applyFont="1" applyBorder="1" applyAlignment="1">
      <alignment vertical="center" wrapText="1"/>
    </xf>
    <xf numFmtId="0" fontId="14" fillId="0" borderId="43" xfId="0" applyNumberFormat="1" applyFont="1" applyBorder="1" applyAlignment="1">
      <alignment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0" t="s">
        <v>27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1" t="s">
        <v>11</v>
      </c>
      <c r="C3" s="52"/>
      <c r="D3" s="52"/>
      <c r="E3" s="53"/>
      <c r="F3" s="23">
        <v>670648.24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3" t="s">
        <v>12</v>
      </c>
      <c r="C6" s="53"/>
      <c r="D6" s="64"/>
      <c r="E6" s="64"/>
      <c r="F6" s="65"/>
      <c r="G6" s="66"/>
      <c r="H6" s="3"/>
      <c r="I6" s="51" t="s">
        <v>3</v>
      </c>
      <c r="J6" s="52"/>
      <c r="K6" s="52"/>
      <c r="L6" s="52"/>
      <c r="M6" s="52"/>
      <c r="N6" s="52"/>
      <c r="O6" s="52"/>
      <c r="P6" s="7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19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69" t="s">
        <v>16</v>
      </c>
      <c r="C8" s="70"/>
      <c r="D8" s="70"/>
      <c r="E8" s="70"/>
      <c r="F8" s="70"/>
      <c r="G8" s="71"/>
      <c r="H8" s="25"/>
      <c r="I8" s="72" t="str">
        <f>B8</f>
        <v>1. филиал АО «ДРСК» «Амурские электрические сети»</v>
      </c>
      <c r="J8" s="73"/>
      <c r="K8" s="73"/>
      <c r="L8" s="73"/>
      <c r="M8" s="73"/>
      <c r="N8" s="73"/>
      <c r="O8" s="73"/>
      <c r="P8" s="74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75" t="s">
        <v>17</v>
      </c>
      <c r="C9" s="76"/>
      <c r="D9" s="76"/>
      <c r="E9" s="76"/>
      <c r="F9" s="76"/>
      <c r="G9" s="77"/>
      <c r="H9" s="25"/>
      <c r="I9" s="57" t="str">
        <f>B9</f>
        <v>Отгрузочные реквизиты: Станция Благовещенск Заб. Ж.Д. код станции- 954704, код предприятия – 9533, ОКПО – 97987579</v>
      </c>
      <c r="J9" s="58"/>
      <c r="K9" s="58"/>
      <c r="L9" s="58"/>
      <c r="M9" s="58"/>
      <c r="N9" s="58"/>
      <c r="O9" s="58"/>
      <c r="P9" s="59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0" x14ac:dyDescent="0.25">
      <c r="A10" s="4"/>
      <c r="B10" s="30">
        <v>1</v>
      </c>
      <c r="C10" s="45" t="s">
        <v>20</v>
      </c>
      <c r="D10" s="32" t="s">
        <v>26</v>
      </c>
      <c r="E10" s="34">
        <v>7329.58</v>
      </c>
      <c r="F10" s="33">
        <v>10</v>
      </c>
      <c r="G10" s="31">
        <f>E10*F10</f>
        <v>73295.8</v>
      </c>
      <c r="H10" s="1"/>
      <c r="I10" s="15">
        <f>B10</f>
        <v>1</v>
      </c>
      <c r="J10" s="16" t="str">
        <f>C10</f>
        <v>Блок железобетонный ФБС 24-4-6</v>
      </c>
      <c r="K10" s="11"/>
      <c r="L10" s="17" t="str">
        <f>D10</f>
        <v>шт</v>
      </c>
      <c r="M10" s="21">
        <f>E10</f>
        <v>7329.58</v>
      </c>
      <c r="N10" s="10"/>
      <c r="O10" s="44">
        <f>F10</f>
        <v>10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x14ac:dyDescent="0.25">
      <c r="A11" s="4"/>
      <c r="B11" s="9">
        <v>2</v>
      </c>
      <c r="C11" s="45" t="s">
        <v>21</v>
      </c>
      <c r="D11" s="32" t="s">
        <v>26</v>
      </c>
      <c r="E11" s="34">
        <v>3385.42</v>
      </c>
      <c r="F11" s="33">
        <v>4</v>
      </c>
      <c r="G11" s="19">
        <f t="shared" ref="G11:G15" si="0">E11*F11</f>
        <v>13541.68</v>
      </c>
      <c r="H11" s="1"/>
      <c r="I11" s="15">
        <f t="shared" ref="I11:I15" si="1">B11</f>
        <v>2</v>
      </c>
      <c r="J11" s="16" t="str">
        <f t="shared" ref="J11:J15" si="2">C11</f>
        <v>Блок железобетонный ФБС 9-4-6</v>
      </c>
      <c r="K11" s="11"/>
      <c r="L11" s="17" t="str">
        <f t="shared" ref="L11:L15" si="3">D11</f>
        <v>шт</v>
      </c>
      <c r="M11" s="21">
        <f t="shared" ref="M11:M15" si="4">E11</f>
        <v>3385.42</v>
      </c>
      <c r="N11" s="10"/>
      <c r="O11" s="44">
        <f t="shared" ref="O11:O15" si="5">F11</f>
        <v>4</v>
      </c>
      <c r="P11" s="18">
        <f t="shared" ref="P11:P15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x14ac:dyDescent="0.25">
      <c r="A12" s="4"/>
      <c r="B12" s="9">
        <v>3</v>
      </c>
      <c r="C12" s="45" t="s">
        <v>22</v>
      </c>
      <c r="D12" s="32" t="s">
        <v>26</v>
      </c>
      <c r="E12" s="34">
        <v>13287.86</v>
      </c>
      <c r="F12" s="33">
        <v>4</v>
      </c>
      <c r="G12" s="19">
        <f t="shared" si="0"/>
        <v>53151.44</v>
      </c>
      <c r="H12" s="1"/>
      <c r="I12" s="15">
        <f t="shared" si="1"/>
        <v>3</v>
      </c>
      <c r="J12" s="16" t="str">
        <f t="shared" si="2"/>
        <v>Лежень железобетонный ЛЖ-28</v>
      </c>
      <c r="K12" s="11"/>
      <c r="L12" s="17" t="str">
        <f t="shared" si="3"/>
        <v>шт</v>
      </c>
      <c r="M12" s="21">
        <f t="shared" si="4"/>
        <v>13287.86</v>
      </c>
      <c r="N12" s="10"/>
      <c r="O12" s="44">
        <f t="shared" si="5"/>
        <v>4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x14ac:dyDescent="0.25">
      <c r="A13" s="4"/>
      <c r="B13" s="9">
        <v>4</v>
      </c>
      <c r="C13" s="46" t="s">
        <v>23</v>
      </c>
      <c r="D13" s="32" t="s">
        <v>26</v>
      </c>
      <c r="E13" s="34">
        <v>4188.9799999999996</v>
      </c>
      <c r="F13" s="33">
        <v>12</v>
      </c>
      <c r="G13" s="19">
        <f t="shared" si="0"/>
        <v>50267.759999999995</v>
      </c>
      <c r="H13" s="1"/>
      <c r="I13" s="15">
        <f t="shared" si="1"/>
        <v>4</v>
      </c>
      <c r="J13" s="16" t="str">
        <f t="shared" si="2"/>
        <v xml:space="preserve">Лоток железобетонный Л-20-5 </v>
      </c>
      <c r="K13" s="11"/>
      <c r="L13" s="17" t="str">
        <f t="shared" si="3"/>
        <v>шт</v>
      </c>
      <c r="M13" s="21">
        <f t="shared" si="4"/>
        <v>4188.9799999999996</v>
      </c>
      <c r="N13" s="10"/>
      <c r="O13" s="44">
        <f t="shared" si="5"/>
        <v>12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x14ac:dyDescent="0.25">
      <c r="A14" s="4"/>
      <c r="B14" s="9">
        <v>5</v>
      </c>
      <c r="C14" s="47" t="s">
        <v>24</v>
      </c>
      <c r="D14" s="32" t="s">
        <v>26</v>
      </c>
      <c r="E14" s="34">
        <v>3194.31</v>
      </c>
      <c r="F14" s="33">
        <v>24</v>
      </c>
      <c r="G14" s="19">
        <f t="shared" si="0"/>
        <v>76663.44</v>
      </c>
      <c r="H14" s="1"/>
      <c r="I14" s="15">
        <f t="shared" si="1"/>
        <v>5</v>
      </c>
      <c r="J14" s="16" t="str">
        <f t="shared" si="2"/>
        <v xml:space="preserve">Плита железобетонная П10-5 </v>
      </c>
      <c r="K14" s="11"/>
      <c r="L14" s="17" t="str">
        <f t="shared" si="3"/>
        <v>шт</v>
      </c>
      <c r="M14" s="21">
        <f t="shared" si="4"/>
        <v>3194.31</v>
      </c>
      <c r="N14" s="10"/>
      <c r="O14" s="44">
        <f t="shared" si="5"/>
        <v>24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0" x14ac:dyDescent="0.25">
      <c r="A15" s="4"/>
      <c r="B15" s="9">
        <v>6</v>
      </c>
      <c r="C15" s="46" t="s">
        <v>25</v>
      </c>
      <c r="D15" s="32" t="s">
        <v>26</v>
      </c>
      <c r="E15" s="34">
        <v>33644</v>
      </c>
      <c r="F15" s="33">
        <v>12</v>
      </c>
      <c r="G15" s="19">
        <f t="shared" si="0"/>
        <v>403728</v>
      </c>
      <c r="H15" s="1"/>
      <c r="I15" s="15">
        <f t="shared" si="1"/>
        <v>6</v>
      </c>
      <c r="J15" s="16" t="str">
        <f t="shared" si="2"/>
        <v>Фундамент железобетонный Ф-3-2 (в комплекте с метизами горячего оцинкования)</v>
      </c>
      <c r="K15" s="11"/>
      <c r="L15" s="17" t="str">
        <f t="shared" si="3"/>
        <v>шт</v>
      </c>
      <c r="M15" s="21">
        <f t="shared" si="4"/>
        <v>33644</v>
      </c>
      <c r="N15" s="10"/>
      <c r="O15" s="44">
        <f t="shared" si="5"/>
        <v>12</v>
      </c>
      <c r="P15" s="18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9" thickBot="1" x14ac:dyDescent="0.3">
      <c r="A16" s="4"/>
      <c r="B16" s="35"/>
      <c r="C16" s="36" t="s">
        <v>18</v>
      </c>
      <c r="D16" s="37"/>
      <c r="E16" s="38"/>
      <c r="F16" s="39"/>
      <c r="G16" s="40">
        <v>670648.24</v>
      </c>
      <c r="H16" s="1"/>
      <c r="I16" s="15"/>
      <c r="J16" s="41" t="str">
        <f t="shared" ref="J16" si="7">C16</f>
        <v xml:space="preserve">Итого по филиалу Амурские электрические сети  </v>
      </c>
      <c r="K16" s="11"/>
      <c r="L16" s="17"/>
      <c r="M16" s="42"/>
      <c r="N16" s="10"/>
      <c r="O16" s="44"/>
      <c r="P16" s="43">
        <f>SUM(P10:P15)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 thickBot="1" x14ac:dyDescent="0.3">
      <c r="A17" s="4"/>
      <c r="B17" s="54" t="s">
        <v>6</v>
      </c>
      <c r="C17" s="55"/>
      <c r="D17" s="55"/>
      <c r="E17" s="55"/>
      <c r="F17" s="56"/>
      <c r="G17" s="12">
        <f>SUM(G16)</f>
        <v>670648.24</v>
      </c>
      <c r="H17" s="1"/>
      <c r="I17" s="54" t="s">
        <v>6</v>
      </c>
      <c r="J17" s="55"/>
      <c r="K17" s="55"/>
      <c r="L17" s="55"/>
      <c r="M17" s="55"/>
      <c r="N17" s="55"/>
      <c r="O17" s="56"/>
      <c r="P17" s="1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4"/>
      <c r="B18" s="67" t="s">
        <v>15</v>
      </c>
      <c r="C18" s="68"/>
      <c r="D18" s="68"/>
      <c r="E18" s="68"/>
      <c r="F18" s="22">
        <v>0.2</v>
      </c>
      <c r="G18" s="48">
        <f>G17*F18</f>
        <v>134129.64800000002</v>
      </c>
      <c r="H18" s="1"/>
      <c r="I18" s="67" t="s">
        <v>15</v>
      </c>
      <c r="J18" s="68"/>
      <c r="K18" s="68"/>
      <c r="L18" s="68"/>
      <c r="M18" s="68"/>
      <c r="N18" s="68"/>
      <c r="O18" s="22">
        <v>0.2</v>
      </c>
      <c r="P18" s="13">
        <f>P17*O18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thickBot="1" x14ac:dyDescent="0.3">
      <c r="A19" s="4"/>
      <c r="B19" s="60" t="s">
        <v>7</v>
      </c>
      <c r="C19" s="61"/>
      <c r="D19" s="61"/>
      <c r="E19" s="61"/>
      <c r="F19" s="62"/>
      <c r="G19" s="49">
        <f>G17+G18</f>
        <v>804777.88800000004</v>
      </c>
      <c r="H19" s="1"/>
      <c r="I19" s="60" t="s">
        <v>7</v>
      </c>
      <c r="J19" s="61"/>
      <c r="K19" s="61"/>
      <c r="L19" s="61"/>
      <c r="M19" s="61"/>
      <c r="N19" s="61"/>
      <c r="O19" s="62"/>
      <c r="P19" s="14">
        <f>P17+P18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Z20" s="1"/>
    </row>
  </sheetData>
  <mergeCells count="14">
    <mergeCell ref="B1:P1"/>
    <mergeCell ref="B3:E3"/>
    <mergeCell ref="B17:F17"/>
    <mergeCell ref="I9:P9"/>
    <mergeCell ref="B19:F19"/>
    <mergeCell ref="B6:G6"/>
    <mergeCell ref="I19:O19"/>
    <mergeCell ref="B18:E18"/>
    <mergeCell ref="I18:N18"/>
    <mergeCell ref="B8:G8"/>
    <mergeCell ref="I8:P8"/>
    <mergeCell ref="B9:G9"/>
    <mergeCell ref="I6:P6"/>
    <mergeCell ref="I17:O1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0 L11:L14 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2019-01-28T08:12:04Z</cp:lastPrinted>
  <dcterms:created xsi:type="dcterms:W3CDTF">2018-05-22T01:14:50Z</dcterms:created>
  <dcterms:modified xsi:type="dcterms:W3CDTF">2019-01-31T04:50:45Z</dcterms:modified>
</cp:coreProperties>
</file>