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02 ЗП ЭФ Зап. части с диз двиг\102 ЗП ЭФ Зап.части с диз.двиг  25.01.19\"/>
    </mc:Choice>
  </mc:AlternateContent>
  <bookViews>
    <workbookView xWindow="0" yWindow="120" windowWidth="28800" windowHeight="1347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</workbook>
</file>

<file path=xl/calcChain.xml><?xml version="1.0" encoding="utf-8"?>
<calcChain xmlns="http://schemas.openxmlformats.org/spreadsheetml/2006/main">
  <c r="P207" i="1" l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Q224" i="1" s="1"/>
  <c r="P225" i="1"/>
  <c r="Q225" i="1" s="1"/>
  <c r="P226" i="1"/>
  <c r="Q226" i="1" s="1"/>
  <c r="P227" i="1"/>
  <c r="Q227" i="1" s="1"/>
  <c r="P228" i="1"/>
  <c r="Q228" i="1" s="1"/>
  <c r="P229" i="1"/>
  <c r="Q229" i="1" s="1"/>
  <c r="P230" i="1"/>
  <c r="Q230" i="1" s="1"/>
  <c r="P231" i="1"/>
  <c r="Q231" i="1" s="1"/>
  <c r="P232" i="1"/>
  <c r="Q232" i="1" s="1"/>
  <c r="P233" i="1"/>
  <c r="Q233" i="1" s="1"/>
  <c r="P234" i="1"/>
  <c r="Q234" i="1" s="1"/>
  <c r="P235" i="1"/>
  <c r="Q235" i="1" s="1"/>
  <c r="P236" i="1"/>
  <c r="Q236" i="1" s="1"/>
  <c r="P237" i="1"/>
  <c r="Q237" i="1" s="1"/>
  <c r="P238" i="1"/>
  <c r="Q238" i="1" s="1"/>
  <c r="P239" i="1"/>
  <c r="Q239" i="1" s="1"/>
  <c r="P240" i="1"/>
  <c r="Q240" i="1" s="1"/>
  <c r="P241" i="1"/>
  <c r="Q241" i="1" s="1"/>
  <c r="P242" i="1"/>
  <c r="Q242" i="1" s="1"/>
  <c r="P243" i="1"/>
  <c r="Q243" i="1" s="1"/>
  <c r="P244" i="1"/>
  <c r="Q244" i="1" s="1"/>
  <c r="P245" i="1"/>
  <c r="Q245" i="1" s="1"/>
  <c r="P246" i="1"/>
  <c r="Q246" i="1" s="1"/>
  <c r="P247" i="1"/>
  <c r="Q247" i="1" s="1"/>
  <c r="P248" i="1"/>
  <c r="Q248" i="1" s="1"/>
  <c r="P249" i="1"/>
  <c r="Q249" i="1" s="1"/>
  <c r="P250" i="1"/>
  <c r="Q250" i="1" s="1"/>
  <c r="P251" i="1"/>
  <c r="Q251" i="1" s="1"/>
  <c r="P252" i="1"/>
  <c r="Q252" i="1" s="1"/>
  <c r="P253" i="1"/>
  <c r="Q253" i="1" s="1"/>
  <c r="P254" i="1"/>
  <c r="Q254" i="1" s="1"/>
  <c r="P255" i="1"/>
  <c r="Q255" i="1" s="1"/>
  <c r="P256" i="1"/>
  <c r="Q256" i="1" s="1"/>
  <c r="P257" i="1"/>
  <c r="Q257" i="1" s="1"/>
  <c r="P258" i="1"/>
  <c r="Q258" i="1" s="1"/>
  <c r="P259" i="1"/>
  <c r="Q259" i="1" s="1"/>
  <c r="P260" i="1"/>
  <c r="Q260" i="1" s="1"/>
  <c r="P261" i="1"/>
  <c r="Q261" i="1" s="1"/>
  <c r="P262" i="1"/>
  <c r="Q262" i="1" s="1"/>
  <c r="P263" i="1"/>
  <c r="Q263" i="1" s="1"/>
  <c r="P264" i="1"/>
  <c r="Q264" i="1" s="1"/>
  <c r="P265" i="1"/>
  <c r="Q265" i="1" s="1"/>
  <c r="P266" i="1"/>
  <c r="Q266" i="1" s="1"/>
  <c r="P267" i="1"/>
  <c r="Q267" i="1" s="1"/>
  <c r="P268" i="1"/>
  <c r="Q268" i="1" s="1"/>
  <c r="P269" i="1"/>
  <c r="Q269" i="1" s="1"/>
  <c r="P270" i="1"/>
  <c r="Q270" i="1" s="1"/>
  <c r="P271" i="1"/>
  <c r="Q271" i="1" s="1"/>
  <c r="P272" i="1"/>
  <c r="Q272" i="1" s="1"/>
  <c r="P273" i="1"/>
  <c r="Q273" i="1" s="1"/>
  <c r="P274" i="1"/>
  <c r="Q274" i="1" s="1"/>
  <c r="P275" i="1"/>
  <c r="Q275" i="1" s="1"/>
  <c r="P276" i="1"/>
  <c r="Q276" i="1" s="1"/>
  <c r="P277" i="1"/>
  <c r="Q277" i="1" s="1"/>
  <c r="P278" i="1"/>
  <c r="Q278" i="1" s="1"/>
  <c r="P279" i="1"/>
  <c r="Q279" i="1" s="1"/>
  <c r="P280" i="1"/>
  <c r="Q280" i="1" s="1"/>
  <c r="P281" i="1"/>
  <c r="Q281" i="1" s="1"/>
  <c r="P282" i="1"/>
  <c r="Q282" i="1" s="1"/>
  <c r="P283" i="1"/>
  <c r="Q283" i="1" s="1"/>
  <c r="P284" i="1"/>
  <c r="Q284" i="1" s="1"/>
  <c r="P285" i="1"/>
  <c r="Q285" i="1" s="1"/>
  <c r="P286" i="1"/>
  <c r="Q286" i="1" s="1"/>
  <c r="P287" i="1"/>
  <c r="Q287" i="1" s="1"/>
  <c r="P288" i="1"/>
  <c r="Q288" i="1" s="1"/>
  <c r="P289" i="1"/>
  <c r="Q289" i="1" s="1"/>
  <c r="P290" i="1"/>
  <c r="Q290" i="1" s="1"/>
  <c r="P291" i="1"/>
  <c r="Q291" i="1" s="1"/>
  <c r="P292" i="1"/>
  <c r="Q292" i="1" s="1"/>
  <c r="P293" i="1"/>
  <c r="Q293" i="1" s="1"/>
  <c r="P294" i="1"/>
  <c r="Q294" i="1" s="1"/>
  <c r="P295" i="1"/>
  <c r="Q295" i="1" s="1"/>
  <c r="P296" i="1"/>
  <c r="Q296" i="1" s="1"/>
  <c r="P297" i="1"/>
  <c r="Q297" i="1" s="1"/>
  <c r="P298" i="1"/>
  <c r="Q298" i="1" s="1"/>
  <c r="P299" i="1"/>
  <c r="Q299" i="1" s="1"/>
  <c r="P300" i="1"/>
  <c r="Q300" i="1" s="1"/>
  <c r="P301" i="1"/>
  <c r="Q301" i="1" s="1"/>
  <c r="P302" i="1"/>
  <c r="Q302" i="1" s="1"/>
  <c r="P303" i="1"/>
  <c r="Q303" i="1" s="1"/>
  <c r="P304" i="1"/>
  <c r="Q304" i="1" s="1"/>
  <c r="P305" i="1"/>
  <c r="Q305" i="1" s="1"/>
  <c r="P306" i="1"/>
  <c r="Q306" i="1" s="1"/>
  <c r="P307" i="1"/>
  <c r="Q307" i="1" s="1"/>
  <c r="P308" i="1"/>
  <c r="Q308" i="1" s="1"/>
  <c r="P309" i="1"/>
  <c r="Q309" i="1" s="1"/>
  <c r="P310" i="1"/>
  <c r="Q310" i="1" s="1"/>
  <c r="P311" i="1"/>
  <c r="Q311" i="1" s="1"/>
  <c r="P312" i="1"/>
  <c r="Q312" i="1" s="1"/>
  <c r="P313" i="1"/>
  <c r="Q313" i="1" s="1"/>
  <c r="P314" i="1"/>
  <c r="Q314" i="1" s="1"/>
  <c r="P315" i="1"/>
  <c r="Q315" i="1" s="1"/>
  <c r="P316" i="1"/>
  <c r="Q316" i="1" s="1"/>
  <c r="P317" i="1"/>
  <c r="Q317" i="1" s="1"/>
  <c r="P318" i="1"/>
  <c r="Q318" i="1" s="1"/>
  <c r="P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206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206" i="1"/>
  <c r="G319" i="1"/>
  <c r="P319" i="1" l="1"/>
  <c r="H319" i="1"/>
  <c r="P192" i="1" l="1"/>
  <c r="Q192" i="1" s="1"/>
  <c r="P193" i="1"/>
  <c r="Q193" i="1" s="1"/>
  <c r="P194" i="1"/>
  <c r="Q194" i="1" s="1"/>
  <c r="P195" i="1"/>
  <c r="Q195" i="1" s="1"/>
  <c r="P196" i="1"/>
  <c r="Q196" i="1" s="1"/>
  <c r="P197" i="1"/>
  <c r="Q197" i="1" s="1"/>
  <c r="P198" i="1"/>
  <c r="Q198" i="1" s="1"/>
  <c r="P191" i="1"/>
  <c r="N192" i="1"/>
  <c r="N193" i="1"/>
  <c r="N194" i="1"/>
  <c r="N195" i="1"/>
  <c r="N196" i="1"/>
  <c r="N197" i="1"/>
  <c r="N198" i="1"/>
  <c r="N191" i="1"/>
  <c r="P146" i="1"/>
  <c r="Q146" i="1" s="1"/>
  <c r="P147" i="1"/>
  <c r="Q147" i="1" s="1"/>
  <c r="P148" i="1"/>
  <c r="Q148" i="1" s="1"/>
  <c r="P149" i="1"/>
  <c r="Q149" i="1" s="1"/>
  <c r="P150" i="1"/>
  <c r="Q150" i="1" s="1"/>
  <c r="P151" i="1"/>
  <c r="Q151" i="1" s="1"/>
  <c r="P152" i="1"/>
  <c r="Q152" i="1" s="1"/>
  <c r="P153" i="1"/>
  <c r="Q153" i="1" s="1"/>
  <c r="P154" i="1"/>
  <c r="Q154" i="1" s="1"/>
  <c r="P155" i="1"/>
  <c r="Q155" i="1" s="1"/>
  <c r="P156" i="1"/>
  <c r="Q156" i="1" s="1"/>
  <c r="P157" i="1"/>
  <c r="Q157" i="1" s="1"/>
  <c r="P158" i="1"/>
  <c r="Q158" i="1" s="1"/>
  <c r="P159" i="1"/>
  <c r="Q159" i="1" s="1"/>
  <c r="P160" i="1"/>
  <c r="Q160" i="1" s="1"/>
  <c r="P161" i="1"/>
  <c r="Q161" i="1" s="1"/>
  <c r="P162" i="1"/>
  <c r="Q162" i="1" s="1"/>
  <c r="P163" i="1"/>
  <c r="Q163" i="1" s="1"/>
  <c r="P164" i="1"/>
  <c r="Q164" i="1" s="1"/>
  <c r="P165" i="1"/>
  <c r="Q165" i="1" s="1"/>
  <c r="P166" i="1"/>
  <c r="Q166" i="1" s="1"/>
  <c r="P167" i="1"/>
  <c r="Q167" i="1" s="1"/>
  <c r="P168" i="1"/>
  <c r="Q168" i="1" s="1"/>
  <c r="P169" i="1"/>
  <c r="Q169" i="1" s="1"/>
  <c r="P170" i="1"/>
  <c r="Q170" i="1" s="1"/>
  <c r="P171" i="1"/>
  <c r="Q171" i="1" s="1"/>
  <c r="P172" i="1"/>
  <c r="Q172" i="1" s="1"/>
  <c r="P173" i="1"/>
  <c r="Q173" i="1" s="1"/>
  <c r="P174" i="1"/>
  <c r="Q174" i="1" s="1"/>
  <c r="P175" i="1"/>
  <c r="Q175" i="1" s="1"/>
  <c r="P176" i="1"/>
  <c r="Q176" i="1" s="1"/>
  <c r="P177" i="1"/>
  <c r="Q177" i="1" s="1"/>
  <c r="P178" i="1"/>
  <c r="Q178" i="1" s="1"/>
  <c r="P179" i="1"/>
  <c r="Q179" i="1" s="1"/>
  <c r="P180" i="1"/>
  <c r="Q180" i="1" s="1"/>
  <c r="P181" i="1"/>
  <c r="Q181" i="1" s="1"/>
  <c r="P182" i="1"/>
  <c r="Q182" i="1" s="1"/>
  <c r="P183" i="1"/>
  <c r="Q183" i="1" s="1"/>
  <c r="P184" i="1"/>
  <c r="Q184" i="1" s="1"/>
  <c r="P185" i="1"/>
  <c r="Q185" i="1" s="1"/>
  <c r="P186" i="1"/>
  <c r="Q186" i="1" s="1"/>
  <c r="P187" i="1"/>
  <c r="Q187" i="1" s="1"/>
  <c r="P188" i="1"/>
  <c r="Q188" i="1" s="1"/>
  <c r="P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H192" i="1"/>
  <c r="H193" i="1"/>
  <c r="H194" i="1"/>
  <c r="H195" i="1"/>
  <c r="H196" i="1"/>
  <c r="H197" i="1"/>
  <c r="H198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P32" i="1"/>
  <c r="Q32" i="1" s="1"/>
  <c r="P33" i="1"/>
  <c r="P34" i="1"/>
  <c r="P35" i="1"/>
  <c r="P36" i="1"/>
  <c r="P37" i="1"/>
  <c r="P10" i="1"/>
  <c r="Q10" i="1" s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G38" i="1"/>
  <c r="P41" i="1"/>
  <c r="P42" i="1"/>
  <c r="Q42" i="1" s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98" i="1"/>
  <c r="Q98" i="1" s="1"/>
  <c r="P99" i="1"/>
  <c r="Q99" i="1" s="1"/>
  <c r="P100" i="1"/>
  <c r="Q100" i="1" s="1"/>
  <c r="P101" i="1"/>
  <c r="Q101" i="1" s="1"/>
  <c r="P102" i="1"/>
  <c r="Q102" i="1" s="1"/>
  <c r="P103" i="1"/>
  <c r="Q103" i="1" s="1"/>
  <c r="P104" i="1"/>
  <c r="Q104" i="1" s="1"/>
  <c r="P105" i="1"/>
  <c r="Q105" i="1" s="1"/>
  <c r="P106" i="1"/>
  <c r="Q106" i="1" s="1"/>
  <c r="P107" i="1"/>
  <c r="Q107" i="1" s="1"/>
  <c r="P108" i="1"/>
  <c r="Q108" i="1" s="1"/>
  <c r="P109" i="1"/>
  <c r="Q109" i="1" s="1"/>
  <c r="P110" i="1"/>
  <c r="Q110" i="1" s="1"/>
  <c r="P111" i="1"/>
  <c r="Q111" i="1" s="1"/>
  <c r="P112" i="1"/>
  <c r="Q112" i="1" s="1"/>
  <c r="P113" i="1"/>
  <c r="Q113" i="1" s="1"/>
  <c r="P114" i="1"/>
  <c r="Q114" i="1" s="1"/>
  <c r="P115" i="1"/>
  <c r="Q115" i="1" s="1"/>
  <c r="P116" i="1"/>
  <c r="Q116" i="1" s="1"/>
  <c r="P117" i="1"/>
  <c r="Q117" i="1" s="1"/>
  <c r="P118" i="1"/>
  <c r="Q118" i="1" s="1"/>
  <c r="P119" i="1"/>
  <c r="Q119" i="1" s="1"/>
  <c r="P120" i="1"/>
  <c r="Q120" i="1" s="1"/>
  <c r="P121" i="1"/>
  <c r="Q121" i="1" s="1"/>
  <c r="P122" i="1"/>
  <c r="Q122" i="1" s="1"/>
  <c r="P123" i="1"/>
  <c r="Q123" i="1" s="1"/>
  <c r="P124" i="1"/>
  <c r="Q124" i="1" s="1"/>
  <c r="P125" i="1"/>
  <c r="Q125" i="1" s="1"/>
  <c r="P126" i="1"/>
  <c r="Q126" i="1" s="1"/>
  <c r="P127" i="1"/>
  <c r="Q127" i="1" s="1"/>
  <c r="P128" i="1"/>
  <c r="Q128" i="1" s="1"/>
  <c r="P129" i="1"/>
  <c r="Q129" i="1" s="1"/>
  <c r="P130" i="1"/>
  <c r="Q130" i="1" s="1"/>
  <c r="P131" i="1"/>
  <c r="Q131" i="1" s="1"/>
  <c r="P132" i="1"/>
  <c r="Q132" i="1" s="1"/>
  <c r="P133" i="1"/>
  <c r="Q133" i="1" s="1"/>
  <c r="P134" i="1"/>
  <c r="Q134" i="1" s="1"/>
  <c r="P135" i="1"/>
  <c r="Q135" i="1" s="1"/>
  <c r="P136" i="1"/>
  <c r="Q136" i="1" s="1"/>
  <c r="P137" i="1"/>
  <c r="Q137" i="1" s="1"/>
  <c r="P138" i="1"/>
  <c r="Q138" i="1" s="1"/>
  <c r="P139" i="1"/>
  <c r="Q139" i="1" s="1"/>
  <c r="P140" i="1"/>
  <c r="Q140" i="1" s="1"/>
  <c r="P141" i="1"/>
  <c r="Q141" i="1" s="1"/>
  <c r="P40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40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M10" i="1" l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H191" i="1" l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06" i="1"/>
  <c r="K207" i="1"/>
  <c r="K208" i="1"/>
  <c r="Q202" i="1"/>
  <c r="Q203" i="1"/>
  <c r="N202" i="1"/>
  <c r="N203" i="1"/>
  <c r="N201" i="1"/>
  <c r="K202" i="1"/>
  <c r="K203" i="1"/>
  <c r="H202" i="1"/>
  <c r="H203" i="1"/>
  <c r="Q319" i="1" l="1"/>
  <c r="Q320" i="1" s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P142" i="1" l="1"/>
  <c r="K206" i="1"/>
  <c r="P204" i="1"/>
  <c r="K201" i="1"/>
  <c r="H201" i="1"/>
  <c r="G204" i="1"/>
  <c r="G199" i="1"/>
  <c r="Q145" i="1"/>
  <c r="Q189" i="1" s="1"/>
  <c r="P189" i="1"/>
  <c r="K145" i="1"/>
  <c r="H145" i="1"/>
  <c r="G189" i="1"/>
  <c r="G142" i="1"/>
  <c r="N40" i="1"/>
  <c r="N41" i="1"/>
  <c r="K40" i="1"/>
  <c r="K41" i="1"/>
  <c r="Q40" i="1"/>
  <c r="Q41" i="1"/>
  <c r="H40" i="1"/>
  <c r="H41" i="1"/>
  <c r="Q33" i="1"/>
  <c r="Q34" i="1"/>
  <c r="Q35" i="1"/>
  <c r="Q36" i="1"/>
  <c r="Q37" i="1"/>
  <c r="P9" i="1"/>
  <c r="P38" i="1" s="1"/>
  <c r="N32" i="1"/>
  <c r="N33" i="1"/>
  <c r="N34" i="1"/>
  <c r="N35" i="1"/>
  <c r="N36" i="1"/>
  <c r="N37" i="1"/>
  <c r="N9" i="1"/>
  <c r="M36" i="1"/>
  <c r="M37" i="1"/>
  <c r="M9" i="1"/>
  <c r="K9" i="1"/>
  <c r="Q142" i="1" l="1"/>
  <c r="Q201" i="1" l="1"/>
  <c r="Q191" i="1"/>
  <c r="Q199" i="1" s="1"/>
  <c r="Q204" i="1" l="1"/>
  <c r="H199" i="1"/>
  <c r="H189" i="1"/>
  <c r="H142" i="1"/>
  <c r="H204" i="1"/>
  <c r="Q9" i="1"/>
  <c r="Q38" i="1" s="1"/>
  <c r="H9" i="1"/>
  <c r="H38" i="1" l="1"/>
  <c r="H320" i="1" s="1"/>
  <c r="H321" i="1" l="1"/>
  <c r="H322" i="1" s="1"/>
  <c r="Q321" i="1"/>
  <c r="Q322" i="1" s="1"/>
</calcChain>
</file>

<file path=xl/sharedStrings.xml><?xml version="1.0" encoding="utf-8"?>
<sst xmlns="http://schemas.openxmlformats.org/spreadsheetml/2006/main" count="947" uniqueCount="551">
  <si>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</si>
  <si>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</si>
  <si>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</si>
  <si>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</si>
  <si>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</si>
  <si>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</si>
  <si>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</si>
  <si>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</si>
  <si>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</si>
  <si>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</si>
  <si>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</si>
  <si>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</si>
  <si>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</si>
  <si>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</si>
  <si>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</si>
  <si>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</si>
  <si>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</si>
  <si>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</si>
  <si>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</si>
  <si>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</si>
  <si>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1.3. филиал АО «ДРСК» «Хабаровские электрические сети»</t>
  </si>
  <si>
    <t>1.4. филиал АО «ДРСК» «Электрические сети ЕАО»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</si>
  <si>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</si>
  <si>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Итого по филиалу "ЭС ЕАО" . </t>
  </si>
  <si>
    <t>1.5. филиал АО «ДРСК» «Южно-Якутские электрические сети»</t>
  </si>
  <si>
    <t>Итого по филиалу "ПЭС"</t>
  </si>
  <si>
    <t>1.3.1 СП «Центральные электрические сети» г. Комсомольск-на-Амуре</t>
  </si>
  <si>
    <t xml:space="preserve">Итого по филиалу "ХЭС" СП "ЦЭС"  </t>
  </si>
  <si>
    <t>1.3.2 СП «Северные электрические сети» г. Хабаровск</t>
  </si>
  <si>
    <t xml:space="preserve">Итого по филиалу "ХЭС" СП "СЭС" </t>
  </si>
  <si>
    <t>артикул</t>
  </si>
  <si>
    <t>Коробка раздаточная в сборе</t>
  </si>
  <si>
    <t>КПП под лепестковую корзину УАЗ-452</t>
  </si>
  <si>
    <t>Мост передний</t>
  </si>
  <si>
    <t>3308-2912012</t>
  </si>
  <si>
    <t>Вал карданный</t>
  </si>
  <si>
    <t>Вал карданный промежуточный</t>
  </si>
  <si>
    <t>33081-2202010</t>
  </si>
  <si>
    <t>Колодка стояночного тормоза с фрикционной накладкой ГАЗ-33081</t>
  </si>
  <si>
    <t>3308-3507014</t>
  </si>
  <si>
    <t>Радиатор ГАЗ-33081,3309 медный 2-х ряд. дв. Д-245 ЕВРО-3 ОР</t>
  </si>
  <si>
    <t>121-1301010-20</t>
  </si>
  <si>
    <t>33081-2200011</t>
  </si>
  <si>
    <t>33097-2201015</t>
  </si>
  <si>
    <t>33097-2201010</t>
  </si>
  <si>
    <t>шт</t>
  </si>
  <si>
    <t>Блок управления МИКАС 10,3</t>
  </si>
  <si>
    <t xml:space="preserve">Двигатель ГАЗ-66 в сборе </t>
  </si>
  <si>
    <t>КПП в сборе ГАЗ-53</t>
  </si>
  <si>
    <t>Мост задний УАЗ 452, 3741 (37 зуб.)</t>
  </si>
  <si>
    <t>Полуось левая</t>
  </si>
  <si>
    <t>Полуось правая</t>
  </si>
  <si>
    <t>Цилиндр тормозной главный ГАЗ-66</t>
  </si>
  <si>
    <t>Радиатор водяной</t>
  </si>
  <si>
    <t>комплект</t>
  </si>
  <si>
    <t>Мост задний</t>
  </si>
  <si>
    <t xml:space="preserve">Коробка раздаточная с тормозом в сборе  ГАЗ-33081 </t>
  </si>
  <si>
    <t>33081-1800006-20</t>
  </si>
  <si>
    <t xml:space="preserve">Рессора задняя, </t>
  </si>
  <si>
    <t xml:space="preserve">Коробка отбора мощности (КОМ), </t>
  </si>
  <si>
    <t>МП-58-4202010-15</t>
  </si>
  <si>
    <t>Бак топливный</t>
  </si>
  <si>
    <t>33081-1101010</t>
  </si>
  <si>
    <t>Балка передней оси</t>
  </si>
  <si>
    <t>5320-30001010-01</t>
  </si>
  <si>
    <t>Блок цилиндров</t>
  </si>
  <si>
    <t>511-1002009</t>
  </si>
  <si>
    <t>Вал карданный заднего моста в сборе</t>
  </si>
  <si>
    <t>4326-2201011-10</t>
  </si>
  <si>
    <t>Вал карданный КАМАЗ-43114 переднего моста</t>
  </si>
  <si>
    <t>5350-2203011-10</t>
  </si>
  <si>
    <t>Вал карданный среднего моста КАМАЗ</t>
  </si>
  <si>
    <t>5320-2205011-03</t>
  </si>
  <si>
    <t>Вал карданый задний</t>
  </si>
  <si>
    <t>Вал карданый передний</t>
  </si>
  <si>
    <t>Гидроусилитель КАМАЗ</t>
  </si>
  <si>
    <t>5320-3400010</t>
  </si>
  <si>
    <t>Двигатель Д-245 7Е2 на ГАЗ-33086</t>
  </si>
  <si>
    <t>245-0000100-842В</t>
  </si>
  <si>
    <t>Компрессор 2цил</t>
  </si>
  <si>
    <t>5320-3509015-10</t>
  </si>
  <si>
    <t>Коробка раздаточная  в сб</t>
  </si>
  <si>
    <t>43114-1800020-60</t>
  </si>
  <si>
    <t>5557-1800020</t>
  </si>
  <si>
    <t>5320-2400012</t>
  </si>
  <si>
    <t>33081-2300012-10</t>
  </si>
  <si>
    <t>Мост промежуточный/6,53/</t>
  </si>
  <si>
    <t>5320-2500010</t>
  </si>
  <si>
    <t>Муфта (корзина) сцепления ЯМЗ-236</t>
  </si>
  <si>
    <t>238-1601090</t>
  </si>
  <si>
    <t>Радиатор в сборе системы охлаждения УРАЛ</t>
  </si>
  <si>
    <t>4320-1301010</t>
  </si>
  <si>
    <t>5320-1301010</t>
  </si>
  <si>
    <t>Рессора в сборе зад. КАМАЗ</t>
  </si>
  <si>
    <t>5320 2912007-10</t>
  </si>
  <si>
    <t>рессора передняя КаМАЗ</t>
  </si>
  <si>
    <t>55111-2902012-01</t>
  </si>
  <si>
    <t>Турбокомпрессор</t>
  </si>
  <si>
    <t>Штанга реактивная КАМАЗ</t>
  </si>
  <si>
    <t>Рукав кислородный</t>
  </si>
  <si>
    <t>d-9</t>
  </si>
  <si>
    <t>м.</t>
  </si>
  <si>
    <t>Трубка ПВХ</t>
  </si>
  <si>
    <t>d-10</t>
  </si>
  <si>
    <t>d-8</t>
  </si>
  <si>
    <t>Амортизатор</t>
  </si>
  <si>
    <t>4310-2905006-01</t>
  </si>
  <si>
    <t>Амортизатор КАМАЗ</t>
  </si>
  <si>
    <t>6520-2905005</t>
  </si>
  <si>
    <t>Барабан тормозной</t>
  </si>
  <si>
    <t>53205-3501070</t>
  </si>
  <si>
    <t>Бачок стеклоомывателя МАЗ, КАМАЗ</t>
  </si>
  <si>
    <t>1112.5208</t>
  </si>
  <si>
    <t xml:space="preserve">Блок цилиндров в сборе </t>
  </si>
  <si>
    <t>740.1002010</t>
  </si>
  <si>
    <t>Болт карданный  КАМАЗ с гайкой М 16х42</t>
  </si>
  <si>
    <t>М 16х42</t>
  </si>
  <si>
    <t>компл.</t>
  </si>
  <si>
    <t xml:space="preserve">Вал карданный задний </t>
  </si>
  <si>
    <t>4320-2201010</t>
  </si>
  <si>
    <t xml:space="preserve">Вал карданный среднего моста </t>
  </si>
  <si>
    <t>4320-2205010</t>
  </si>
  <si>
    <t>Вкладыши коренные КАМАЗ</t>
  </si>
  <si>
    <t>7405-1000102Р0</t>
  </si>
  <si>
    <t>Вкладыши шатунные КАМАЗ</t>
  </si>
  <si>
    <t>7405-1000104Р0</t>
  </si>
  <si>
    <t>Выключатель массы ВК8608</t>
  </si>
  <si>
    <t>5320 3721500</t>
  </si>
  <si>
    <t>Вязкостная муфта включения</t>
  </si>
  <si>
    <t>740.51 18219-3</t>
  </si>
  <si>
    <t>Генератор КАМАЗ-Евро (75А)</t>
  </si>
  <si>
    <t>4502-3771</t>
  </si>
  <si>
    <t>Глушитель</t>
  </si>
  <si>
    <t>6520-1201010</t>
  </si>
  <si>
    <t>Головка блока в сборе</t>
  </si>
  <si>
    <t>740-1003010</t>
  </si>
  <si>
    <t>Гофра</t>
  </si>
  <si>
    <t>54115-1203012-01</t>
  </si>
  <si>
    <t>Датчик давления масла ММ370</t>
  </si>
  <si>
    <t>3829010-У-ХЛ</t>
  </si>
  <si>
    <t>Двигатель</t>
  </si>
  <si>
    <t>ЯМЗ 751110-36</t>
  </si>
  <si>
    <t>Диск ведомый</t>
  </si>
  <si>
    <t>14-1601130</t>
  </si>
  <si>
    <t>Диск колеса КАМАЗ</t>
  </si>
  <si>
    <t>7,00-20</t>
  </si>
  <si>
    <t>Диск сцепления ведомый  КАМАЗ</t>
  </si>
  <si>
    <t>5320-1601130</t>
  </si>
  <si>
    <t>Диск сцепления нажимной КАМАЗ</t>
  </si>
  <si>
    <t>14-1601090</t>
  </si>
  <si>
    <t>Зеркало КАМАЗ</t>
  </si>
  <si>
    <t>53205-8201020-10</t>
  </si>
  <si>
    <t>Клапан  управл.тормоз.системы прицепа с 2-х пров. приводом  КАМАЗ</t>
  </si>
  <si>
    <t>100-3522110</t>
  </si>
  <si>
    <t>Клемма АКБ</t>
  </si>
  <si>
    <t>КЛ 023</t>
  </si>
  <si>
    <t>Кольцо чулка заднего моста</t>
  </si>
  <si>
    <t>5511-3104053</t>
  </si>
  <si>
    <t>Комплект патрубков радиатора "БРТ" КАМАЗ</t>
  </si>
  <si>
    <t>5320-1303010/026/027</t>
  </si>
  <si>
    <t>Комплект поршневых колец</t>
  </si>
  <si>
    <t>740-1000106</t>
  </si>
  <si>
    <t>Комплект прокладок на двигатель КАМАЗ</t>
  </si>
  <si>
    <t>740-1000001</t>
  </si>
  <si>
    <t xml:space="preserve">Компрессор пневмотормозов одноцилиндровый </t>
  </si>
  <si>
    <t>53205-3509015</t>
  </si>
  <si>
    <t>Коробка передач МАЗ-642508-231</t>
  </si>
  <si>
    <t>ЯМЗ 239-02</t>
  </si>
  <si>
    <t>Крестовина большая</t>
  </si>
  <si>
    <t>5320-2205025</t>
  </si>
  <si>
    <t xml:space="preserve">Крестовина вала карданного в сборе </t>
  </si>
  <si>
    <t>5320-2205026</t>
  </si>
  <si>
    <t>Крестовина вала карданного малая</t>
  </si>
  <si>
    <t>5320-2201026</t>
  </si>
  <si>
    <t>Крюк буксирный КАМАЗ</t>
  </si>
  <si>
    <t>5320-2707210</t>
  </si>
  <si>
    <t>лист №1 задней рессоры КАМАЗ</t>
  </si>
  <si>
    <t>5511-2912101</t>
  </si>
  <si>
    <t>лист №1 передней рессоры КАМАЗ</t>
  </si>
  <si>
    <t>5320-2902101</t>
  </si>
  <si>
    <t>Лист задний №1 КАМАЗ-55111</t>
  </si>
  <si>
    <t>55111-2912101-01</t>
  </si>
  <si>
    <t>Механизм рулевого управления (ГУР)</t>
  </si>
  <si>
    <t>4310-3400020</t>
  </si>
  <si>
    <t>мотор отопителя КАМАЗ</t>
  </si>
  <si>
    <t>5320-3730010</t>
  </si>
  <si>
    <t>Муфта выжимная в сборе с подшипником КАМАЗ</t>
  </si>
  <si>
    <t>14-1601180-Б2</t>
  </si>
  <si>
    <t>Муфта электромагнитная привода вентилятора КАМАЗ-ЕВРО</t>
  </si>
  <si>
    <t xml:space="preserve">740.30-1317500 </t>
  </si>
  <si>
    <t>Накладки тормозных колодок КАМАЗ-ЕВРО (8шт. с заклепками)</t>
  </si>
  <si>
    <t>6520-3501105-КАС</t>
  </si>
  <si>
    <t>Насос водяной</t>
  </si>
  <si>
    <t>740.30-1307010</t>
  </si>
  <si>
    <t>насос маслянный КАМАЗ</t>
  </si>
  <si>
    <t>740.1011014-30</t>
  </si>
  <si>
    <t>Осушитель воздуха однокамерный с РДВ</t>
  </si>
  <si>
    <t>HTLT250161020</t>
  </si>
  <si>
    <t>Палец реакт. Тяги</t>
  </si>
  <si>
    <t>5511-2919018</t>
  </si>
  <si>
    <t>Панель задней части крыла левая, КАМАЗ</t>
  </si>
  <si>
    <t>5320-8403021</t>
  </si>
  <si>
    <t>Панель задней части крыла правая, КАМАЗ</t>
  </si>
  <si>
    <t>5320-8403020</t>
  </si>
  <si>
    <t>Панель передней части крыла левая, КАМАЗ</t>
  </si>
  <si>
    <t>5320-8403013</t>
  </si>
  <si>
    <t>Панель передней части крыла правая, КАМАЗ</t>
  </si>
  <si>
    <t>5320-8403012</t>
  </si>
  <si>
    <t>Пневмогидроусилитель (ПГУ)</t>
  </si>
  <si>
    <t xml:space="preserve">970-051-423-0 WABCO </t>
  </si>
  <si>
    <t>Подшипники ступицы КАМАЗ 4310, 13114, 43118</t>
  </si>
  <si>
    <t>7518-2007118РК</t>
  </si>
  <si>
    <t>Поршневая КАМАЗ</t>
  </si>
  <si>
    <t>740-1000105-11</t>
  </si>
  <si>
    <t>Привод ТНВД КАМАЗ ЕВРО 2</t>
  </si>
  <si>
    <t>740-51-1111005-90</t>
  </si>
  <si>
    <t>Пыльник пальца рулевого</t>
  </si>
  <si>
    <t>5320-3414074</t>
  </si>
  <si>
    <t>Пыльник реактивной штанги</t>
  </si>
  <si>
    <t>5320-2919127</t>
  </si>
  <si>
    <t>Радиатор в сборе КАМАЗ-43118 (меднопаяный)</t>
  </si>
  <si>
    <t>146.1301010</t>
  </si>
  <si>
    <t>Краз-256-1301010-01</t>
  </si>
  <si>
    <t>Радиатор отопителя в сборе КАМАЗ</t>
  </si>
  <si>
    <t>5320-8101060</t>
  </si>
  <si>
    <t>Редуктор З М /48/</t>
  </si>
  <si>
    <t>5557-2402010</t>
  </si>
  <si>
    <t>Редуктор среднего моста в сборе карданной передачи к УРАЛ</t>
  </si>
  <si>
    <t>375Н-2502010-10</t>
  </si>
  <si>
    <t>Редуктор среднего моста КАМАЗ в сборе</t>
  </si>
  <si>
    <t>4310-2502010</t>
  </si>
  <si>
    <t>Ремень вентилятора</t>
  </si>
  <si>
    <t>6РК1703</t>
  </si>
  <si>
    <t>Ремкомплект ДВС КАМАЗ ЕВРО-3 полный</t>
  </si>
  <si>
    <t>740.30-100*</t>
  </si>
  <si>
    <t xml:space="preserve">Рессора задняя в сб. 13 т </t>
  </si>
  <si>
    <t>55111-2912012</t>
  </si>
  <si>
    <t>Ролик натяжной КАМАЗ-ЕВРО-2 пластик</t>
  </si>
  <si>
    <t>740.11-1307220</t>
  </si>
  <si>
    <t>Рукав глушителя ЕВРО</t>
  </si>
  <si>
    <t>54115-1203012</t>
  </si>
  <si>
    <t>Рычаг регулеровочный передний (трещетка)</t>
  </si>
  <si>
    <t>5320-3501136</t>
  </si>
  <si>
    <t>Стартер 8912.3708 Камаз ЕВРО редукторный анал.2501.3708-11</t>
  </si>
  <si>
    <t>8912.3708</t>
  </si>
  <si>
    <t>Стартер AZF4554 (Искра) Евро-2, Камаз</t>
  </si>
  <si>
    <t>11.131.150</t>
  </si>
  <si>
    <t>стартер КАМАз</t>
  </si>
  <si>
    <t>СТ 142 Б1</t>
  </si>
  <si>
    <t xml:space="preserve">Стартер КАМАЗ </t>
  </si>
  <si>
    <t>740-2500010</t>
  </si>
  <si>
    <t>Стекло лобовое (ветровое) панорамное</t>
  </si>
  <si>
    <t>6520-5206010-10</t>
  </si>
  <si>
    <t>ТНВД</t>
  </si>
  <si>
    <t>33-1111007-02</t>
  </si>
  <si>
    <t>ТНВД Евро 2</t>
  </si>
  <si>
    <t>337-1111005-20-05</t>
  </si>
  <si>
    <t>Трос буксирный</t>
  </si>
  <si>
    <t>d-14</t>
  </si>
  <si>
    <t>10 тн 6 м 2 скобы/ карабин " Полярник Премиум"</t>
  </si>
  <si>
    <t>5 тн 6 м 2 скобы " Полярник Премиум"</t>
  </si>
  <si>
    <t>Турбокомпрессор ЕВРО-4 левый</t>
  </si>
  <si>
    <t>740.60-1118013</t>
  </si>
  <si>
    <t>Турбокомпрессор ЕВРО-4 правый</t>
  </si>
  <si>
    <t>740.60-1118012</t>
  </si>
  <si>
    <t>Тяга продольная</t>
  </si>
  <si>
    <t>53205-3414010</t>
  </si>
  <si>
    <t>Тяга сошки рулевого механ. с гайками в сборе КАМАЗ-4310</t>
  </si>
  <si>
    <t>4310-3414009</t>
  </si>
  <si>
    <t>Ушко рессоры КАМАЗ со втулкой</t>
  </si>
  <si>
    <t>5320-2902020</t>
  </si>
  <si>
    <t>Фильтр воздушный КАМАЗ ЕВРО</t>
  </si>
  <si>
    <t>7405-1109560</t>
  </si>
  <si>
    <t>Фильтр воздушный Камаз ЕВРО</t>
  </si>
  <si>
    <t>ФП 207.1-04 7405-1109.560</t>
  </si>
  <si>
    <t>Фильтр масляный Камаз ЕВРО ЭФМ-003</t>
  </si>
  <si>
    <t>7405-1012.040</t>
  </si>
  <si>
    <t>Фильтр топливный грубой очистки</t>
  </si>
  <si>
    <t>PL270 PreLine MANN</t>
  </si>
  <si>
    <t xml:space="preserve">Фонарь задний Камаз левый </t>
  </si>
  <si>
    <t>ФП 130 Л  с подсветкой</t>
  </si>
  <si>
    <t>Фонарь задний левый</t>
  </si>
  <si>
    <t>9802-3716-01</t>
  </si>
  <si>
    <t>Фонарь задний правый</t>
  </si>
  <si>
    <t>ФП 130</t>
  </si>
  <si>
    <t>9802-3716</t>
  </si>
  <si>
    <t>Шланг подкачки</t>
  </si>
  <si>
    <t>5320-3929010</t>
  </si>
  <si>
    <t xml:space="preserve">Шланг тормозной КАМАЗ </t>
  </si>
  <si>
    <t>5320-3506060</t>
  </si>
  <si>
    <t>Шланг тормозной передний</t>
  </si>
  <si>
    <t>4310-3506060-20</t>
  </si>
  <si>
    <t>Штанга реактивная</t>
  </si>
  <si>
    <t>65115-2919013</t>
  </si>
  <si>
    <t>энергоаккумулятор</t>
  </si>
  <si>
    <t>100-3519200</t>
  </si>
  <si>
    <t>Энергоаккумулятор КАМАЗ 20/20 РААЗ</t>
  </si>
  <si>
    <t>100-3519100-30</t>
  </si>
  <si>
    <t>Пневмогидроусилитель ПГУ 4320-3510010</t>
  </si>
  <si>
    <t>ПГУ 4320-3510010</t>
  </si>
  <si>
    <t>Вал карданный задний,</t>
  </si>
  <si>
    <t>Вал карданный основной</t>
  </si>
  <si>
    <t>Вал карданный передний</t>
  </si>
  <si>
    <t xml:space="preserve"> 4310-3501070</t>
  </si>
  <si>
    <t xml:space="preserve"> 45104-2201001) </t>
  </si>
  <si>
    <t>45104-2202003</t>
  </si>
  <si>
    <t xml:space="preserve">45104-2203011 </t>
  </si>
  <si>
    <t xml:space="preserve"> 5432.3708</t>
  </si>
  <si>
    <t>43253-2201011-10</t>
  </si>
  <si>
    <t>Вал карданный средний</t>
  </si>
  <si>
    <t>6520-2402020-10</t>
  </si>
  <si>
    <t>Главная передача заднего моста</t>
  </si>
  <si>
    <t xml:space="preserve">Вязкостная муфта включения </t>
  </si>
  <si>
    <t xml:space="preserve">Головка блока цилиндра в сборе </t>
  </si>
  <si>
    <t>74030-1003010</t>
  </si>
  <si>
    <t>Диск сцепления ведомый</t>
  </si>
  <si>
    <t>Диск сцепления нажимной</t>
  </si>
  <si>
    <t>MFZ430-4304/20/22</t>
  </si>
  <si>
    <t>14-1601094</t>
  </si>
  <si>
    <t>Диск сцепления промежуточный КАМАЗ</t>
  </si>
  <si>
    <t>Колесный редуктор</t>
  </si>
  <si>
    <t>6522-2305024-00</t>
  </si>
  <si>
    <t>53205-3501090-40</t>
  </si>
  <si>
    <t>Колодки тормозные  задние</t>
  </si>
  <si>
    <t>Колодки тормозные  передние</t>
  </si>
  <si>
    <t xml:space="preserve">Колодки тормозные задний мост, компл </t>
  </si>
  <si>
    <t>340-006-7456</t>
  </si>
  <si>
    <t xml:space="preserve">Колодки тормозные передний мост, компл </t>
  </si>
  <si>
    <t>6520-3501090</t>
  </si>
  <si>
    <t xml:space="preserve"> 340-005-7456</t>
  </si>
  <si>
    <t xml:space="preserve">Колодки тормозные средний мост, компл </t>
  </si>
  <si>
    <t>Кольцо упорное</t>
  </si>
  <si>
    <t>14-1601120</t>
  </si>
  <si>
    <t xml:space="preserve">Коробка раздаточная  в сб.  (4310) </t>
  </si>
  <si>
    <t xml:space="preserve">Крестовина полуосей переднего моста, </t>
  </si>
  <si>
    <t xml:space="preserve">340-002-7205 </t>
  </si>
  <si>
    <t>45104-3400110-9</t>
  </si>
  <si>
    <t>Механизм рулевой в сборе</t>
  </si>
  <si>
    <t>4310-3407200-20</t>
  </si>
  <si>
    <t>Насос ГУР</t>
  </si>
  <si>
    <t xml:space="preserve">Подшипник выжимной, </t>
  </si>
  <si>
    <t>7520 (32220)</t>
  </si>
  <si>
    <t xml:space="preserve">Подшипник ступицы, компл </t>
  </si>
  <si>
    <t>65115Ш-1301010-21</t>
  </si>
  <si>
    <t>Радиатор</t>
  </si>
  <si>
    <t>5323-1301010</t>
  </si>
  <si>
    <t>Радиатор водяной /КАМАЗ/</t>
  </si>
  <si>
    <t xml:space="preserve"> 5320-8101060</t>
  </si>
  <si>
    <t>Радиатор охлаждения надувного воздуха (интеркурер)</t>
  </si>
  <si>
    <t>6520-1301010-01</t>
  </si>
  <si>
    <t xml:space="preserve">Редуктор заднего моста КАМАЗ </t>
  </si>
  <si>
    <t>5320-2402010-10</t>
  </si>
  <si>
    <t>Рулевой редуктор</t>
  </si>
  <si>
    <t>43114-3400020-03</t>
  </si>
  <si>
    <t>Сальник ступицы</t>
  </si>
  <si>
    <t>3025П038</t>
  </si>
  <si>
    <t>Турбокомпрессор  КАМАЗ Евро 2,   правый</t>
  </si>
  <si>
    <t>К.27.145.02</t>
  </si>
  <si>
    <t>Турбокомпрессор  КАМАЗ Евро 2,  левый</t>
  </si>
  <si>
    <t>К.27.145.01</t>
  </si>
  <si>
    <t>Фильтр грубой очистки топлива в сборе с насосом подкачки</t>
  </si>
  <si>
    <t>Фильтр масляный в сборе</t>
  </si>
  <si>
    <t>740-1012010</t>
  </si>
  <si>
    <t>5320.3716011</t>
  </si>
  <si>
    <t>фонари задн. ФП130В КАМАЗ</t>
  </si>
  <si>
    <t xml:space="preserve">Шкворень поворотного кулака </t>
  </si>
  <si>
    <t>5320-3001019</t>
  </si>
  <si>
    <t>ПЖД-15.8106-03(05) 1542.3730.000-01(24В)</t>
  </si>
  <si>
    <t>Стартер редукторный</t>
  </si>
  <si>
    <t>Электрический насос системы охлаждения</t>
  </si>
  <si>
    <t>комплек</t>
  </si>
  <si>
    <t>комлект</t>
  </si>
  <si>
    <t>Бак  топливный в сборе, 210л</t>
  </si>
  <si>
    <t>Двигатель КАМАЗ</t>
  </si>
  <si>
    <t>750х650х530    53215-1100009-04</t>
  </si>
  <si>
    <t>740.30-1000400 260 л.с.</t>
  </si>
  <si>
    <t xml:space="preserve">740.60-1118012, шт (GB000054481) </t>
  </si>
  <si>
    <t>5511-2919012</t>
  </si>
  <si>
    <t>Барабан тормоза</t>
  </si>
  <si>
    <t>А1-300/475.2905006</t>
  </si>
  <si>
    <t>Амортизатор передний</t>
  </si>
  <si>
    <t>4310-2905006</t>
  </si>
  <si>
    <t>Вал карданный межосевой в сборе</t>
  </si>
  <si>
    <t>5320-2201011</t>
  </si>
  <si>
    <t>Вал карданный переднего моста</t>
  </si>
  <si>
    <t>43114-2203011</t>
  </si>
  <si>
    <t>375-2203010</t>
  </si>
  <si>
    <t>Влагоотделитель с РВД в сб. КАМАЗ</t>
  </si>
  <si>
    <t>14-3512010-10</t>
  </si>
  <si>
    <t>Генератор</t>
  </si>
  <si>
    <t>Г288</t>
  </si>
  <si>
    <t>Генератор 24В</t>
  </si>
  <si>
    <t>5101.3701-01</t>
  </si>
  <si>
    <t>Генератор индукторный Камаз 28 В, 80 А</t>
  </si>
  <si>
    <t>4001.3771-53</t>
  </si>
  <si>
    <t>Гильза, поршень, палец, кольца Е2</t>
  </si>
  <si>
    <t>740-60-1000128-07</t>
  </si>
  <si>
    <t>Головка блока цилиндра в сборе</t>
  </si>
  <si>
    <t>Диск ведущий</t>
  </si>
  <si>
    <t>375-1601090</t>
  </si>
  <si>
    <t>Диск сцепления ведомый ЯМЗ</t>
  </si>
  <si>
    <t>238-1601130-Г2</t>
  </si>
  <si>
    <t>Диск сцепления ведомый ЯМЗ зад.</t>
  </si>
  <si>
    <t>238-1601131</t>
  </si>
  <si>
    <t>Диск сцепления ведомый ЯМЗ пер.</t>
  </si>
  <si>
    <t>238-1601130-Б</t>
  </si>
  <si>
    <t>Комбинация приборов</t>
  </si>
  <si>
    <t>283-3801</t>
  </si>
  <si>
    <t>Компрессор в сборе</t>
  </si>
  <si>
    <t>3205-3509015</t>
  </si>
  <si>
    <t>5320-3509012</t>
  </si>
  <si>
    <t>Кран тормозной главный</t>
  </si>
  <si>
    <t>100-3514008-10</t>
  </si>
  <si>
    <t>Кран тормозной двухсекционный</t>
  </si>
  <si>
    <t>11-3514308</t>
  </si>
  <si>
    <t>Лампа автомобильная</t>
  </si>
  <si>
    <t>P21W 24V 21W ВА15s</t>
  </si>
  <si>
    <t>R5W24V5W BA15s</t>
  </si>
  <si>
    <t>H1 24V70W</t>
  </si>
  <si>
    <t>Н4 24 v 100/90 w (P43t)</t>
  </si>
  <si>
    <t>Маячок проблесковый (оранж)</t>
  </si>
  <si>
    <t>МП-021-24В</t>
  </si>
  <si>
    <t>740-1307010</t>
  </si>
  <si>
    <t>238-1307010</t>
  </si>
  <si>
    <t>6520-3407200</t>
  </si>
  <si>
    <t>4320-3407010</t>
  </si>
  <si>
    <t>Отопитель Планар</t>
  </si>
  <si>
    <t xml:space="preserve"> Планар 8Д (24В)</t>
  </si>
  <si>
    <t>Подшипники ступицы КАМАЗ</t>
  </si>
  <si>
    <t>Спидометр электронный, (аналог 84.3802) Урал, КрАЗ, Камаз</t>
  </si>
  <si>
    <t>ПА 8046-3П</t>
  </si>
  <si>
    <t>Стартер КАМАЗ</t>
  </si>
  <si>
    <t>Стартер ЯМЗ</t>
  </si>
  <si>
    <t>5432.3708000-01</t>
  </si>
  <si>
    <t>Ступица колес левая в сборе к УРАЛ</t>
  </si>
  <si>
    <t>375-3103003-01</t>
  </si>
  <si>
    <t>Ступица колес правая в сборе к УРАЛ</t>
  </si>
  <si>
    <t>375-3103006-01</t>
  </si>
  <si>
    <t>Тяга поперечная</t>
  </si>
  <si>
    <t>4310-3414052</t>
  </si>
  <si>
    <t>Усилитель пневматический с ГТЦ двойной передний УРАЛ</t>
  </si>
  <si>
    <t>4320-35010010</t>
  </si>
  <si>
    <t>Фара</t>
  </si>
  <si>
    <t>341-3711</t>
  </si>
  <si>
    <t>ФГ-122-БВ</t>
  </si>
  <si>
    <t>Фара (левая)</t>
  </si>
  <si>
    <t>311.3775</t>
  </si>
  <si>
    <t>Фара (правая)</t>
  </si>
  <si>
    <t>31.3775</t>
  </si>
  <si>
    <t>Фильтр воздушный</t>
  </si>
  <si>
    <t>207-1-08ПФ</t>
  </si>
  <si>
    <t>Фильтр масляный (КАМАЗ)</t>
  </si>
  <si>
    <t>740-1012040</t>
  </si>
  <si>
    <t>Фильтр масляный (МАЗ, УРАЛ)</t>
  </si>
  <si>
    <t>840-1012040</t>
  </si>
  <si>
    <t>Фильтр масляный для Kia Bongo III</t>
  </si>
  <si>
    <t>263304X000</t>
  </si>
  <si>
    <t>Фильтр-патрон осушителя воздуха</t>
  </si>
  <si>
    <t>2-3579-0003-1-0</t>
  </si>
  <si>
    <t>432-410-222-7</t>
  </si>
  <si>
    <t>Цилиндр торм.колес. УРАЛ в сб.</t>
  </si>
  <si>
    <t>375-3501030-01</t>
  </si>
  <si>
    <t>Штанга реактивная нижняя в сборе к УРАЛ</t>
  </si>
  <si>
    <t>375-2919012-10</t>
  </si>
  <si>
    <t>Вал коленчатый КАМАЗ-ЕВРО-3</t>
  </si>
  <si>
    <t>740.65-1005008</t>
  </si>
  <si>
    <t>Вал распределительный КАМАЗ-ЕВРО-2,3</t>
  </si>
  <si>
    <t>740.21-1006015</t>
  </si>
  <si>
    <t>Впускной клапан топливного насоса</t>
  </si>
  <si>
    <t>331154X400</t>
  </si>
  <si>
    <t>Гидроцилиндр</t>
  </si>
  <si>
    <t>HC.S.20.180х110х1000.3.1.0D.0T.0HZ</t>
  </si>
  <si>
    <t>Датчик давления турбонаддува</t>
  </si>
  <si>
    <t>Диск сцепления для Kia Bongo III</t>
  </si>
  <si>
    <t>41100-4D030</t>
  </si>
  <si>
    <t>Замок стекла КАМАЗ ветрового</t>
  </si>
  <si>
    <t>5320-5206058</t>
  </si>
  <si>
    <t>Комплект тормозных колодок задних (4 шт.)</t>
  </si>
  <si>
    <t>K0BL12638Z</t>
  </si>
  <si>
    <t>Комплект тормозных колодок, дисковый тормоз передние (4 шт.)</t>
  </si>
  <si>
    <t>581014EA00</t>
  </si>
  <si>
    <t xml:space="preserve">Коробка раздаточная  в сб. </t>
  </si>
  <si>
    <t>Мотор передней печки с крыльчаткой</t>
  </si>
  <si>
    <t>971094E000</t>
  </si>
  <si>
    <t>Подшипник и втулка ступицы задней</t>
  </si>
  <si>
    <t>527004E401</t>
  </si>
  <si>
    <t>Подшипник передней ступицы  внутренний  Bongo III 04-4WD</t>
  </si>
  <si>
    <t>OK67233047 A</t>
  </si>
  <si>
    <t>Подшипник ступицы задней</t>
  </si>
  <si>
    <t>Привод передний левый (28 мм)</t>
  </si>
  <si>
    <t>495014E001</t>
  </si>
  <si>
    <t>Привод передний правый (28 мм)</t>
  </si>
  <si>
    <t>495004E001</t>
  </si>
  <si>
    <t>Редуктор заднего моста, КАМАЗ</t>
  </si>
  <si>
    <t>43114-2402010-20</t>
  </si>
  <si>
    <t>Редуктор заднего моста</t>
  </si>
  <si>
    <t>4320-2402010 (47)</t>
  </si>
  <si>
    <t>Редуктор переднего моста, КАМАЗ</t>
  </si>
  <si>
    <t>43114-2302010-20</t>
  </si>
  <si>
    <t>Редуктор среднего моста, КАМАЗ</t>
  </si>
  <si>
    <t>43114-2502010-20</t>
  </si>
  <si>
    <t>Ремень ГРМ  для KIA Bongo III,</t>
  </si>
  <si>
    <t>24312-4Х000</t>
  </si>
  <si>
    <t>Ремень приводной, 0K55315987</t>
  </si>
  <si>
    <t>0K55315987</t>
  </si>
  <si>
    <t>Ремкомплект для гидроцилиндра</t>
  </si>
  <si>
    <t>HC.S.20.180х110х1000.3.1.0D.0T.0HZ,</t>
  </si>
  <si>
    <t>Ролик натяжитель ремня ГРМ для KIA Bongo III</t>
  </si>
  <si>
    <t>24322-4Х000</t>
  </si>
  <si>
    <t>Ролик обводной приводного ремня для KIA Bongo III</t>
  </si>
  <si>
    <t>25286-4Х000</t>
  </si>
  <si>
    <t>Ролик обводной ремня ГРМ для KIA Bongo III</t>
  </si>
  <si>
    <t>0K88R12740</t>
  </si>
  <si>
    <t>24317-4X001</t>
  </si>
  <si>
    <t>Ролик ремня приводного натяжной</t>
  </si>
  <si>
    <t>252814X100</t>
  </si>
  <si>
    <t>Рычаг верхний передний для KIA Bongo III</t>
  </si>
  <si>
    <t>54410-4E000</t>
  </si>
  <si>
    <t>Рычаг верхний передний правый Bongo III</t>
  </si>
  <si>
    <t>54420-4Е000</t>
  </si>
  <si>
    <t>Стекло ветровое</t>
  </si>
  <si>
    <t>861104E000</t>
  </si>
  <si>
    <t>4301-5206010</t>
  </si>
  <si>
    <t>Стекло ветровое УРАЛ</t>
  </si>
  <si>
    <t>4320Х-5206010</t>
  </si>
  <si>
    <t>Стекло ветровое УРАЛ малое</t>
  </si>
  <si>
    <t>4320Х-5206020</t>
  </si>
  <si>
    <t xml:space="preserve">ТНВД ЯМЗ-238 </t>
  </si>
  <si>
    <t>80.1111006</t>
  </si>
  <si>
    <t>Топливные форсунки на Land Cruiser</t>
  </si>
  <si>
    <t>23600-19075</t>
  </si>
  <si>
    <t>Топливный насос в сборе на Land Cruiser</t>
  </si>
  <si>
    <t>22100-1C100</t>
  </si>
  <si>
    <t>Уплотнитель стекла ГАЗ-3307,4301 ветрового</t>
  </si>
  <si>
    <t>4301-5206050-02</t>
  </si>
  <si>
    <t>Уплотнитель стекла КАМАЗ-ЕВРО ветрового</t>
  </si>
  <si>
    <t>53205-5206054-10</t>
  </si>
  <si>
    <t>Уплотнитель стекла УРАЛ ветрового</t>
  </si>
  <si>
    <t>377-5206050-01</t>
  </si>
  <si>
    <t>Фара основная правая для Kia Bongo III</t>
  </si>
  <si>
    <t>921024E100</t>
  </si>
  <si>
    <t>Фильтр гидравлический напорный</t>
  </si>
  <si>
    <t>D142C10A (HF7072)</t>
  </si>
  <si>
    <t>Фильтр гидравлический сливной</t>
  </si>
  <si>
    <t>R731 G06</t>
  </si>
  <si>
    <t>форсунка ЯМЗ</t>
  </si>
  <si>
    <t>26.1112010</t>
  </si>
  <si>
    <t>Шаровая опора нижняя  для Kia Bongo III</t>
  </si>
  <si>
    <t>0S24734510A</t>
  </si>
  <si>
    <t>БКМ  317 40. 10. 1300</t>
  </si>
  <si>
    <t>Приложение 8 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</si>
</sst>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</borders>
  <cellStyleXfs count="2">
    <xf numFmtId="0" fontId="0" fillId="0" borderId="0"/>
    <xf numFmtId="0" fontId="20" fillId="0" borderId="0"/>
  </cellStyleXfs>
  <cellXfs count="16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11" fillId="6" borderId="0" xfId="0" applyFont="1" applyFill="1"/>
    <xf numFmtId="0" fontId="11" fillId="0" borderId="0" xfId="0" applyFont="1"/>
    <xf numFmtId="0" fontId="12" fillId="0" borderId="29" xfId="0" applyNumberFormat="1" applyFont="1" applyBorder="1" applyAlignment="1">
      <alignment horizontal="left" vertical="center" wrapText="1"/>
    </xf>
    <xf numFmtId="0" fontId="11" fillId="0" borderId="29" xfId="0" applyNumberFormat="1" applyFont="1" applyBorder="1" applyAlignment="1">
      <alignment vertical="center" wrapText="1"/>
    </xf>
    <xf numFmtId="0" fontId="13" fillId="0" borderId="29" xfId="0" applyNumberFormat="1" applyFont="1" applyBorder="1" applyAlignment="1">
      <alignment horizontal="right" vertical="center" wrapText="1"/>
    </xf>
    <xf numFmtId="0" fontId="12" fillId="0" borderId="30" xfId="0" applyNumberFormat="1" applyFont="1" applyBorder="1" applyAlignment="1">
      <alignment horizontal="left" vertical="center" wrapText="1"/>
    </xf>
    <xf numFmtId="0" fontId="12" fillId="0" borderId="32" xfId="0" applyNumberFormat="1" applyFont="1" applyBorder="1" applyAlignment="1">
      <alignment horizontal="left" vertical="center" wrapText="1"/>
    </xf>
    <xf numFmtId="4" fontId="12" fillId="0" borderId="29" xfId="0" applyNumberFormat="1" applyFont="1" applyFill="1" applyBorder="1" applyAlignment="1">
      <alignment horizontal="center" vertical="center" wrapText="1"/>
    </xf>
    <xf numFmtId="2" fontId="13" fillId="0" borderId="29" xfId="0" applyNumberFormat="1" applyFont="1" applyFill="1" applyBorder="1" applyAlignment="1">
      <alignment horizontal="center" vertical="center" wrapText="1"/>
    </xf>
    <xf numFmtId="0" fontId="11" fillId="0" borderId="29" xfId="0" applyFont="1" applyFill="1" applyBorder="1"/>
    <xf numFmtId="0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vertical="center" wrapText="1"/>
    </xf>
    <xf numFmtId="0" fontId="12" fillId="0" borderId="39" xfId="0" applyNumberFormat="1" applyFont="1" applyBorder="1" applyAlignment="1">
      <alignment horizontal="left" vertical="center" wrapText="1"/>
    </xf>
    <xf numFmtId="0" fontId="15" fillId="0" borderId="34" xfId="0" applyFont="1" applyBorder="1" applyAlignment="1">
      <alignment horizontal="left" vertical="top" wrapText="1"/>
    </xf>
    <xf numFmtId="0" fontId="15" fillId="0" borderId="0" xfId="0" applyNumberFormat="1" applyFont="1" applyBorder="1" applyAlignment="1">
      <alignment horizontal="center" vertical="top" wrapText="1"/>
    </xf>
    <xf numFmtId="0" fontId="15" fillId="0" borderId="32" xfId="0" applyNumberFormat="1" applyFont="1" applyBorder="1" applyAlignment="1">
      <alignment horizontal="left" vertical="top" wrapText="1"/>
    </xf>
    <xf numFmtId="0" fontId="15" fillId="0" borderId="29" xfId="0" applyNumberFormat="1" applyFont="1" applyBorder="1" applyAlignment="1">
      <alignment vertical="top" wrapText="1"/>
    </xf>
    <xf numFmtId="4" fontId="14" fillId="0" borderId="29" xfId="0" applyNumberFormat="1" applyFont="1" applyFill="1" applyBorder="1" applyAlignment="1">
      <alignment horizontal="center" vertical="top" wrapText="1"/>
    </xf>
    <xf numFmtId="0" fontId="15" fillId="0" borderId="29" xfId="0" applyNumberFormat="1" applyFont="1" applyBorder="1" applyAlignment="1">
      <alignment horizontal="right" vertical="top" wrapText="1"/>
    </xf>
    <xf numFmtId="2" fontId="15" fillId="0" borderId="29" xfId="0" applyNumberFormat="1" applyFont="1" applyFill="1" applyBorder="1" applyAlignment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6" xfId="0" applyFont="1" applyBorder="1" applyAlignment="1">
      <alignment horizontal="center" vertical="top"/>
    </xf>
    <xf numFmtId="4" fontId="17" fillId="2" borderId="7" xfId="0" applyNumberFormat="1" applyFont="1" applyFill="1" applyBorder="1" applyAlignment="1" applyProtection="1">
      <alignment horizontal="center" vertical="top" wrapText="1"/>
      <protection locked="0"/>
    </xf>
    <xf numFmtId="4" fontId="17" fillId="5" borderId="8" xfId="0" applyNumberFormat="1" applyFont="1" applyFill="1" applyBorder="1" applyAlignment="1" applyProtection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5" borderId="6" xfId="0" applyFont="1" applyFill="1" applyBorder="1" applyAlignment="1">
      <alignment horizontal="center" vertical="top"/>
    </xf>
    <xf numFmtId="49" fontId="17" fillId="2" borderId="7" xfId="0" applyNumberFormat="1" applyFont="1" applyFill="1" applyBorder="1" applyAlignment="1" applyProtection="1">
      <alignment horizontal="left" vertical="top" wrapText="1"/>
      <protection locked="0"/>
    </xf>
    <xf numFmtId="3" fontId="16" fillId="5" borderId="7" xfId="0" applyNumberFormat="1" applyFont="1" applyFill="1" applyBorder="1" applyAlignment="1">
      <alignment horizontal="center" vertical="top" wrapText="1"/>
    </xf>
    <xf numFmtId="4" fontId="16" fillId="5" borderId="7" xfId="0" applyNumberFormat="1" applyFont="1" applyFill="1" applyBorder="1" applyAlignment="1">
      <alignment horizontal="center" vertical="top" wrapText="1"/>
    </xf>
    <xf numFmtId="4" fontId="16" fillId="5" borderId="8" xfId="0" applyNumberFormat="1" applyFont="1" applyFill="1" applyBorder="1" applyAlignment="1">
      <alignment horizontal="center" vertical="top" wrapText="1"/>
    </xf>
    <xf numFmtId="0" fontId="16" fillId="0" borderId="0" xfId="0" applyFont="1"/>
    <xf numFmtId="4" fontId="17" fillId="2" borderId="13" xfId="0" applyNumberFormat="1" applyFont="1" applyFill="1" applyBorder="1" applyAlignment="1" applyProtection="1">
      <alignment horizontal="center" vertical="top" wrapText="1"/>
      <protection locked="0"/>
    </xf>
    <xf numFmtId="0" fontId="15" fillId="0" borderId="29" xfId="0" applyNumberFormat="1" applyFont="1" applyBorder="1" applyAlignment="1">
      <alignment horizontal="left" vertical="top" wrapText="1"/>
    </xf>
    <xf numFmtId="3" fontId="17" fillId="2" borderId="7" xfId="0" applyNumberFormat="1" applyFont="1" applyFill="1" applyBorder="1" applyAlignment="1" applyProtection="1">
      <alignment horizontal="center" vertical="top" wrapText="1"/>
      <protection locked="0"/>
    </xf>
    <xf numFmtId="0" fontId="15" fillId="7" borderId="29" xfId="0" applyNumberFormat="1" applyFont="1" applyFill="1" applyBorder="1" applyAlignment="1">
      <alignment horizontal="left" vertical="center" wrapText="1"/>
    </xf>
    <xf numFmtId="4" fontId="17" fillId="2" borderId="27" xfId="0" applyNumberFormat="1" applyFont="1" applyFill="1" applyBorder="1" applyAlignment="1" applyProtection="1">
      <alignment horizontal="center" vertical="top" wrapText="1"/>
      <protection locked="0"/>
    </xf>
    <xf numFmtId="49" fontId="17" fillId="2" borderId="27" xfId="0" applyNumberFormat="1" applyFont="1" applyFill="1" applyBorder="1" applyAlignment="1" applyProtection="1">
      <alignment horizontal="left" vertical="top" wrapText="1"/>
      <protection locked="0"/>
    </xf>
    <xf numFmtId="4" fontId="16" fillId="5" borderId="28" xfId="0" applyNumberFormat="1" applyFont="1" applyFill="1" applyBorder="1" applyAlignment="1">
      <alignment horizontal="center" vertical="top" wrapText="1"/>
    </xf>
    <xf numFmtId="0" fontId="15" fillId="0" borderId="29" xfId="0" applyNumberFormat="1" applyFont="1" applyBorder="1" applyAlignment="1">
      <alignment horizontal="center" vertical="top" wrapText="1"/>
    </xf>
    <xf numFmtId="0" fontId="0" fillId="0" borderId="32" xfId="0" applyBorder="1" applyAlignment="1">
      <alignment horizontal="left" vertical="top" wrapText="1"/>
    </xf>
    <xf numFmtId="0" fontId="0" fillId="0" borderId="32" xfId="0" applyFont="1" applyBorder="1" applyAlignment="1">
      <alignment horizontal="left" vertical="center" wrapText="1"/>
    </xf>
    <xf numFmtId="0" fontId="18" fillId="0" borderId="32" xfId="0" applyFont="1" applyBorder="1" applyAlignment="1">
      <alignment horizontal="center" vertical="top" wrapText="1"/>
    </xf>
    <xf numFmtId="0" fontId="0" fillId="0" borderId="0" xfId="0" applyBorder="1" applyAlignment="1">
      <alignment horizontal="left" vertical="center" wrapText="1"/>
    </xf>
    <xf numFmtId="0" fontId="15" fillId="0" borderId="29" xfId="0" applyFont="1" applyBorder="1" applyAlignment="1">
      <alignment horizontal="left" vertical="top" wrapText="1"/>
    </xf>
    <xf numFmtId="3" fontId="15" fillId="0" borderId="29" xfId="0" applyNumberFormat="1" applyFont="1" applyBorder="1" applyAlignment="1">
      <alignment vertical="top" wrapText="1"/>
    </xf>
    <xf numFmtId="0" fontId="16" fillId="5" borderId="13" xfId="0" applyNumberFormat="1" applyFont="1" applyFill="1" applyBorder="1" applyAlignment="1">
      <alignment horizontal="left" vertical="top" wrapText="1"/>
    </xf>
    <xf numFmtId="0" fontId="11" fillId="2" borderId="29" xfId="0" applyNumberFormat="1" applyFont="1" applyFill="1" applyBorder="1" applyAlignment="1">
      <alignment horizontal="right" vertical="top" wrapText="1"/>
    </xf>
    <xf numFmtId="3" fontId="11" fillId="0" borderId="29" xfId="0" applyNumberFormat="1" applyFont="1" applyBorder="1" applyAlignment="1">
      <alignment vertical="center" wrapText="1"/>
    </xf>
    <xf numFmtId="4" fontId="17" fillId="5" borderId="41" xfId="0" applyNumberFormat="1" applyFont="1" applyFill="1" applyBorder="1" applyAlignment="1" applyProtection="1">
      <alignment horizontal="center" vertical="top" wrapText="1"/>
    </xf>
    <xf numFmtId="3" fontId="12" fillId="0" borderId="29" xfId="0" applyNumberFormat="1" applyFont="1" applyBorder="1" applyAlignment="1">
      <alignment vertical="center" wrapText="1"/>
    </xf>
    <xf numFmtId="3" fontId="17" fillId="2" borderId="29" xfId="0" applyNumberFormat="1" applyFont="1" applyFill="1" applyBorder="1" applyAlignment="1" applyProtection="1">
      <alignment horizontal="center" vertical="top" wrapText="1"/>
      <protection locked="0"/>
    </xf>
    <xf numFmtId="4" fontId="17" fillId="5" borderId="29" xfId="0" applyNumberFormat="1" applyFont="1" applyFill="1" applyBorder="1" applyAlignment="1" applyProtection="1">
      <alignment horizontal="center" vertical="top" wrapText="1"/>
    </xf>
    <xf numFmtId="0" fontId="16" fillId="7" borderId="13" xfId="0" applyNumberFormat="1" applyFont="1" applyFill="1" applyBorder="1" applyAlignment="1">
      <alignment horizontal="left" vertical="top" wrapText="1"/>
    </xf>
    <xf numFmtId="3" fontId="11" fillId="0" borderId="29" xfId="0" applyNumberFormat="1" applyFont="1" applyFill="1" applyBorder="1"/>
    <xf numFmtId="0" fontId="4" fillId="0" borderId="42" xfId="0" applyFont="1" applyBorder="1" applyAlignment="1">
      <alignment horizontal="center" vertical="top"/>
    </xf>
    <xf numFmtId="0" fontId="0" fillId="0" borderId="29" xfId="0" applyNumberFormat="1" applyFont="1" applyFill="1" applyBorder="1" applyAlignment="1">
      <alignment vertical="top" wrapText="1"/>
    </xf>
    <xf numFmtId="0" fontId="16" fillId="5" borderId="42" xfId="0" applyFont="1" applyFill="1" applyBorder="1" applyAlignment="1">
      <alignment horizontal="center" vertical="top"/>
    </xf>
    <xf numFmtId="49" fontId="17" fillId="2" borderId="13" xfId="0" applyNumberFormat="1" applyFont="1" applyFill="1" applyBorder="1" applyAlignment="1" applyProtection="1">
      <alignment horizontal="left" vertical="top" wrapText="1"/>
      <protection locked="0"/>
    </xf>
    <xf numFmtId="49" fontId="17" fillId="2" borderId="40" xfId="0" applyNumberFormat="1" applyFont="1" applyFill="1" applyBorder="1" applyAlignment="1" applyProtection="1">
      <alignment horizontal="left" vertical="top" wrapText="1"/>
      <protection locked="0"/>
    </xf>
    <xf numFmtId="2" fontId="16" fillId="7" borderId="29" xfId="0" applyNumberFormat="1" applyFont="1" applyFill="1" applyBorder="1" applyAlignment="1">
      <alignment horizontal="left" vertical="top" wrapText="1"/>
    </xf>
    <xf numFmtId="0" fontId="11" fillId="2" borderId="29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right" wrapText="1"/>
    </xf>
    <xf numFmtId="1" fontId="11" fillId="0" borderId="29" xfId="0" applyNumberFormat="1" applyFont="1" applyBorder="1" applyAlignment="1">
      <alignment horizontal="center" vertical="top"/>
    </xf>
    <xf numFmtId="0" fontId="15" fillId="0" borderId="29" xfId="0" applyFont="1" applyBorder="1" applyAlignment="1">
      <alignment horizontal="center" vertical="center" wrapText="1"/>
    </xf>
    <xf numFmtId="0" fontId="11" fillId="2" borderId="29" xfId="0" applyNumberFormat="1" applyFont="1" applyFill="1" applyBorder="1" applyAlignment="1">
      <alignment vertical="top" wrapText="1"/>
    </xf>
    <xf numFmtId="0" fontId="19" fillId="0" borderId="29" xfId="0" applyFont="1" applyBorder="1" applyAlignment="1">
      <alignment horizontal="center" vertical="center" wrapText="1"/>
    </xf>
    <xf numFmtId="3" fontId="15" fillId="0" borderId="29" xfId="0" applyNumberFormat="1" applyFont="1" applyFill="1" applyBorder="1" applyAlignment="1">
      <alignment vertical="top"/>
    </xf>
    <xf numFmtId="0" fontId="0" fillId="0" borderId="29" xfId="0" applyBorder="1"/>
    <xf numFmtId="0" fontId="0" fillId="0" borderId="29" xfId="0" applyBorder="1" applyAlignment="1">
      <alignment horizontal="left"/>
    </xf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" fontId="17" fillId="5" borderId="8" xfId="0" applyNumberFormat="1" applyFont="1" applyFill="1" applyBorder="1" applyAlignment="1" applyProtection="1">
      <alignment horizontal="center" vertical="top" wrapText="1"/>
    </xf>
    <xf numFmtId="0" fontId="16" fillId="5" borderId="6" xfId="0" applyFont="1" applyFill="1" applyBorder="1" applyAlignment="1">
      <alignment horizontal="center" vertical="top"/>
    </xf>
    <xf numFmtId="3" fontId="16" fillId="5" borderId="7" xfId="0" applyNumberFormat="1" applyFont="1" applyFill="1" applyBorder="1" applyAlignment="1">
      <alignment horizontal="center" vertical="top" wrapText="1"/>
    </xf>
    <xf numFmtId="4" fontId="16" fillId="5" borderId="7" xfId="0" applyNumberFormat="1" applyFont="1" applyFill="1" applyBorder="1" applyAlignment="1">
      <alignment horizontal="center" vertical="top" wrapText="1"/>
    </xf>
    <xf numFmtId="4" fontId="16" fillId="5" borderId="8" xfId="0" applyNumberFormat="1" applyFont="1" applyFill="1" applyBorder="1" applyAlignment="1">
      <alignment horizontal="center" vertical="top" wrapText="1"/>
    </xf>
    <xf numFmtId="0" fontId="15" fillId="0" borderId="29" xfId="0" applyNumberFormat="1" applyFont="1" applyBorder="1" applyAlignment="1">
      <alignment horizontal="left" vertical="top" wrapText="1"/>
    </xf>
    <xf numFmtId="3" fontId="17" fillId="2" borderId="7" xfId="0" applyNumberFormat="1" applyFont="1" applyFill="1" applyBorder="1" applyAlignment="1" applyProtection="1">
      <alignment horizontal="center" vertical="top" wrapText="1"/>
      <protection locked="0"/>
    </xf>
    <xf numFmtId="4" fontId="17" fillId="2" borderId="27" xfId="0" applyNumberFormat="1" applyFont="1" applyFill="1" applyBorder="1" applyAlignment="1" applyProtection="1">
      <alignment horizontal="center" vertical="top" wrapText="1"/>
      <protection locked="0"/>
    </xf>
    <xf numFmtId="3" fontId="17" fillId="2" borderId="27" xfId="0" applyNumberFormat="1" applyFont="1" applyFill="1" applyBorder="1" applyAlignment="1" applyProtection="1">
      <alignment horizontal="center" vertical="top" wrapText="1"/>
      <protection locked="0"/>
    </xf>
    <xf numFmtId="4" fontId="13" fillId="0" borderId="29" xfId="1" applyNumberFormat="1" applyFont="1" applyFill="1" applyBorder="1" applyAlignment="1">
      <alignment horizontal="center" vertical="center" wrapText="1"/>
    </xf>
    <xf numFmtId="4" fontId="17" fillId="5" borderId="48" xfId="0" applyNumberFormat="1" applyFont="1" applyFill="1" applyBorder="1" applyAlignment="1" applyProtection="1">
      <alignment horizontal="center" vertical="top" wrapText="1"/>
    </xf>
    <xf numFmtId="0" fontId="16" fillId="5" borderId="49" xfId="0" applyFont="1" applyFill="1" applyBorder="1" applyAlignment="1">
      <alignment horizontal="center" vertical="top"/>
    </xf>
    <xf numFmtId="49" fontId="17" fillId="2" borderId="0" xfId="0" applyNumberFormat="1" applyFont="1" applyFill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>
      <alignment horizontal="center" vertical="center" wrapText="1"/>
    </xf>
    <xf numFmtId="4" fontId="16" fillId="5" borderId="0" xfId="0" applyNumberFormat="1" applyFont="1" applyFill="1" applyBorder="1" applyAlignment="1">
      <alignment horizontal="center" vertical="top" wrapText="1"/>
    </xf>
    <xf numFmtId="4" fontId="17" fillId="2" borderId="0" xfId="0" applyNumberFormat="1" applyFont="1" applyFill="1" applyBorder="1" applyAlignment="1" applyProtection="1">
      <alignment horizontal="center" vertical="top" wrapText="1"/>
      <protection locked="0"/>
    </xf>
    <xf numFmtId="3" fontId="16" fillId="5" borderId="50" xfId="0" applyNumberFormat="1" applyFont="1" applyFill="1" applyBorder="1" applyAlignment="1">
      <alignment horizontal="center" vertical="top" wrapText="1"/>
    </xf>
    <xf numFmtId="4" fontId="16" fillId="5" borderId="48" xfId="0" applyNumberFormat="1" applyFont="1" applyFill="1" applyBorder="1" applyAlignment="1">
      <alignment horizontal="center" vertical="top" wrapText="1"/>
    </xf>
    <xf numFmtId="0" fontId="13" fillId="0" borderId="29" xfId="1" applyFont="1" applyBorder="1" applyAlignment="1">
      <alignment horizontal="center" vertical="center"/>
    </xf>
    <xf numFmtId="0" fontId="21" fillId="0" borderId="30" xfId="1" applyNumberFormat="1" applyFont="1" applyBorder="1" applyAlignment="1">
      <alignment horizontal="left" vertical="center" wrapText="1"/>
    </xf>
    <xf numFmtId="0" fontId="15" fillId="0" borderId="30" xfId="1" applyFont="1" applyBorder="1" applyAlignment="1">
      <alignment horizontal="center" vertical="center" wrapText="1"/>
    </xf>
    <xf numFmtId="0" fontId="21" fillId="2" borderId="29" xfId="1" applyNumberFormat="1" applyFont="1" applyFill="1" applyBorder="1" applyAlignment="1">
      <alignment horizontal="left" vertical="center" wrapText="1"/>
    </xf>
    <xf numFmtId="11" fontId="21" fillId="0" borderId="30" xfId="1" applyNumberFormat="1" applyFont="1" applyBorder="1" applyAlignment="1">
      <alignment horizontal="left" vertical="center" wrapText="1"/>
    </xf>
    <xf numFmtId="49" fontId="21" fillId="0" borderId="30" xfId="1" applyNumberFormat="1" applyFont="1" applyBorder="1" applyAlignment="1">
      <alignment horizontal="left" vertical="center" wrapText="1"/>
    </xf>
    <xf numFmtId="0" fontId="21" fillId="0" borderId="29" xfId="1" applyNumberFormat="1" applyFont="1" applyBorder="1" applyAlignment="1">
      <alignment horizontal="left" vertical="center" wrapText="1"/>
    </xf>
    <xf numFmtId="0" fontId="13" fillId="0" borderId="29" xfId="1" applyFont="1" applyBorder="1" applyAlignment="1">
      <alignment horizontal="center" vertical="center"/>
    </xf>
    <xf numFmtId="0" fontId="19" fillId="0" borderId="29" xfId="1" applyFont="1" applyBorder="1" applyAlignment="1">
      <alignment horizontal="center" vertical="center" wrapText="1"/>
    </xf>
    <xf numFmtId="4" fontId="13" fillId="0" borderId="29" xfId="1" applyNumberFormat="1" applyFont="1" applyFill="1" applyBorder="1" applyAlignment="1">
      <alignment horizontal="center" vertical="center" wrapText="1"/>
    </xf>
    <xf numFmtId="0" fontId="21" fillId="2" borderId="29" xfId="1" applyNumberFormat="1" applyFont="1" applyFill="1" applyBorder="1" applyAlignment="1">
      <alignment horizontal="left" vertical="center" wrapText="1"/>
    </xf>
    <xf numFmtId="0" fontId="15" fillId="0" borderId="29" xfId="1" applyFont="1" applyBorder="1" applyAlignment="1">
      <alignment horizontal="center" vertical="center" wrapText="1"/>
    </xf>
    <xf numFmtId="4" fontId="17" fillId="2" borderId="40" xfId="0" applyNumberFormat="1" applyFont="1" applyFill="1" applyBorder="1" applyAlignment="1" applyProtection="1">
      <alignment horizontal="center" vertical="top" wrapText="1"/>
      <protection locked="0"/>
    </xf>
    <xf numFmtId="4" fontId="16" fillId="5" borderId="27" xfId="0" applyNumberFormat="1" applyFont="1" applyFill="1" applyBorder="1" applyAlignment="1">
      <alignment horizontal="center" vertical="top" wrapText="1"/>
    </xf>
    <xf numFmtId="49" fontId="17" fillId="2" borderId="29" xfId="0" applyNumberFormat="1" applyFont="1" applyFill="1" applyBorder="1" applyAlignment="1" applyProtection="1">
      <alignment horizontal="left" vertical="top" wrapText="1"/>
      <protection locked="0"/>
    </xf>
    <xf numFmtId="4" fontId="16" fillId="5" borderId="29" xfId="0" applyNumberFormat="1" applyFont="1" applyFill="1" applyBorder="1" applyAlignment="1">
      <alignment horizontal="center" vertical="top" wrapText="1"/>
    </xf>
    <xf numFmtId="2" fontId="0" fillId="0" borderId="29" xfId="0" applyNumberFormat="1" applyFont="1" applyFill="1" applyBorder="1" applyAlignment="1">
      <alignment vertical="top" wrapText="1"/>
    </xf>
    <xf numFmtId="0" fontId="21" fillId="0" borderId="30" xfId="1" applyNumberFormat="1" applyFont="1" applyFill="1" applyBorder="1" applyAlignment="1">
      <alignment horizontal="left" vertical="center" wrapText="1"/>
    </xf>
    <xf numFmtId="0" fontId="19" fillId="0" borderId="29" xfId="1" applyFont="1" applyFill="1" applyBorder="1" applyAlignment="1">
      <alignment horizontal="center" vertical="center" wrapText="1"/>
    </xf>
    <xf numFmtId="0" fontId="15" fillId="8" borderId="29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46" xfId="0" applyNumberFormat="1" applyFont="1" applyFill="1" applyBorder="1" applyAlignment="1" applyProtection="1">
      <alignment horizontal="right" vertical="center" wrapText="1"/>
    </xf>
    <xf numFmtId="4" fontId="8" fillId="4" borderId="43" xfId="0" applyNumberFormat="1" applyFont="1" applyFill="1" applyBorder="1" applyAlignment="1" applyProtection="1">
      <alignment horizontal="right" vertical="center" wrapText="1"/>
    </xf>
    <xf numFmtId="4" fontId="8" fillId="4" borderId="47" xfId="0" applyNumberFormat="1" applyFont="1" applyFill="1" applyBorder="1" applyAlignment="1" applyProtection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0" fillId="6" borderId="25" xfId="0" applyNumberFormat="1" applyFont="1" applyFill="1" applyBorder="1" applyAlignment="1">
      <alignment horizontal="center" vertical="center" wrapText="1"/>
    </xf>
    <xf numFmtId="0" fontId="10" fillId="6" borderId="26" xfId="0" applyNumberFormat="1" applyFont="1" applyFill="1" applyBorder="1" applyAlignment="1">
      <alignment horizontal="center" vertical="center" wrapText="1"/>
    </xf>
    <xf numFmtId="0" fontId="10" fillId="6" borderId="33" xfId="0" applyNumberFormat="1" applyFont="1" applyFill="1" applyBorder="1" applyAlignment="1">
      <alignment horizontal="center" vertical="top" wrapText="1"/>
    </xf>
    <xf numFmtId="0" fontId="10" fillId="6" borderId="31" xfId="0" applyNumberFormat="1" applyFont="1" applyFill="1" applyBorder="1" applyAlignment="1">
      <alignment horizontal="center" vertical="top" wrapText="1"/>
    </xf>
    <xf numFmtId="0" fontId="10" fillId="6" borderId="32" xfId="0" applyNumberFormat="1" applyFont="1" applyFill="1" applyBorder="1" applyAlignment="1">
      <alignment horizontal="center" vertical="top" wrapText="1"/>
    </xf>
    <xf numFmtId="0" fontId="10" fillId="6" borderId="30" xfId="0" applyNumberFormat="1" applyFont="1" applyFill="1" applyBorder="1" applyAlignment="1">
      <alignment horizontal="center" vertical="center" wrapText="1"/>
    </xf>
    <xf numFmtId="0" fontId="10" fillId="6" borderId="31" xfId="0" applyNumberFormat="1" applyFont="1" applyFill="1" applyBorder="1" applyAlignment="1">
      <alignment horizontal="center" vertical="center" wrapText="1"/>
    </xf>
    <xf numFmtId="0" fontId="10" fillId="6" borderId="32" xfId="0" applyNumberFormat="1" applyFont="1" applyFill="1" applyBorder="1" applyAlignment="1">
      <alignment horizontal="center" vertical="center" wrapText="1"/>
    </xf>
    <xf numFmtId="0" fontId="14" fillId="0" borderId="33" xfId="0" applyNumberFormat="1" applyFont="1" applyBorder="1" applyAlignment="1">
      <alignment horizontal="center" vertical="top" wrapText="1"/>
    </xf>
    <xf numFmtId="0" fontId="18" fillId="0" borderId="32" xfId="0" applyFont="1" applyBorder="1" applyAlignment="1">
      <alignment horizontal="center" vertical="top" wrapText="1"/>
    </xf>
    <xf numFmtId="0" fontId="10" fillId="6" borderId="33" xfId="0" applyNumberFormat="1" applyFont="1" applyFill="1" applyBorder="1" applyAlignment="1">
      <alignment horizontal="center" vertical="center" wrapText="1"/>
    </xf>
    <xf numFmtId="0" fontId="10" fillId="6" borderId="35" xfId="0" applyNumberFormat="1" applyFont="1" applyFill="1" applyBorder="1" applyAlignment="1">
      <alignment horizontal="center" vertical="center" wrapText="1"/>
    </xf>
    <xf numFmtId="0" fontId="10" fillId="6" borderId="44" xfId="0" applyNumberFormat="1" applyFont="1" applyFill="1" applyBorder="1" applyAlignment="1">
      <alignment horizontal="center" vertical="center" wrapText="1"/>
    </xf>
    <xf numFmtId="0" fontId="12" fillId="0" borderId="36" xfId="0" applyNumberFormat="1" applyFont="1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10" fillId="6" borderId="30" xfId="0" applyNumberFormat="1" applyFont="1" applyFill="1" applyBorder="1" applyAlignment="1">
      <alignment horizontal="center" vertical="top" wrapText="1"/>
    </xf>
    <xf numFmtId="0" fontId="12" fillId="0" borderId="30" xfId="0" applyNumberFormat="1" applyFont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4" fillId="0" borderId="38" xfId="0" applyNumberFormat="1" applyFont="1" applyBorder="1" applyAlignment="1">
      <alignment horizontal="left" vertical="center" wrapText="1"/>
    </xf>
    <xf numFmtId="0" fontId="0" fillId="0" borderId="32" xfId="0" applyFont="1" applyBorder="1" applyAlignment="1">
      <alignment horizontal="left" vertical="center" wrapText="1"/>
    </xf>
    <xf numFmtId="0" fontId="14" fillId="0" borderId="31" xfId="0" applyNumberFormat="1" applyFont="1" applyBorder="1" applyAlignment="1">
      <alignment horizontal="lef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45" xfId="0" applyNumberFormat="1" applyFont="1" applyFill="1" applyBorder="1" applyAlignment="1" applyProtection="1">
      <alignment horizontal="right" vertical="top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3"/>
  <sheetViews>
    <sheetView tabSelected="1" topLeftCell="A196" zoomScaleNormal="100" workbookViewId="0">
      <selection activeCell="H14" sqref="H14"/>
    </sheetView>
  </sheetViews>
  <sheetFormatPr defaultRowHeight="15" x14ac:dyDescent="0.25"/>
  <cols>
    <col min="1" max="1" width="4.5703125" customWidth="1"/>
    <col min="2" max="2" width="6.42578125" customWidth="1"/>
    <col min="3" max="4" width="31.85546875" customWidth="1"/>
    <col min="5" max="5" width="7.140625" customWidth="1"/>
    <col min="6" max="6" width="11.42578125" customWidth="1"/>
    <col min="7" max="7" width="14.5703125" customWidth="1"/>
    <col min="8" max="8" width="22.85546875" customWidth="1"/>
    <col min="11" max="11" width="27.140625" customWidth="1"/>
    <col min="12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126" t="s">
        <v>550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127" t="s">
        <v>22</v>
      </c>
      <c r="C3" s="128"/>
      <c r="D3" s="128"/>
      <c r="E3" s="128"/>
      <c r="F3" s="129"/>
      <c r="G3" s="12">
        <v>11113668.380000001</v>
      </c>
      <c r="H3" s="13" t="s">
        <v>2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2.25" customHeight="1" thickBot="1" x14ac:dyDescent="0.3">
      <c r="B6" s="133" t="s">
        <v>11</v>
      </c>
      <c r="C6" s="129"/>
      <c r="D6" s="129"/>
      <c r="E6" s="134"/>
      <c r="F6" s="134"/>
      <c r="G6" s="135"/>
      <c r="H6" s="136"/>
      <c r="I6" s="3"/>
      <c r="J6" s="127" t="s">
        <v>3</v>
      </c>
      <c r="K6" s="128"/>
      <c r="L6" s="128"/>
      <c r="M6" s="128"/>
      <c r="N6" s="128"/>
      <c r="O6" s="128"/>
      <c r="P6" s="128"/>
      <c r="Q6" s="137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14.75" x14ac:dyDescent="0.25">
      <c r="B7" s="5" t="s">
        <v>4</v>
      </c>
      <c r="C7" s="6" t="s">
        <v>0</v>
      </c>
      <c r="D7" s="6" t="s">
        <v>30</v>
      </c>
      <c r="E7" s="6" t="s">
        <v>8</v>
      </c>
      <c r="F7" s="7" t="s">
        <v>9</v>
      </c>
      <c r="G7" s="7" t="s">
        <v>5</v>
      </c>
      <c r="H7" s="8" t="s">
        <v>10</v>
      </c>
      <c r="I7" s="1"/>
      <c r="J7" s="5" t="s">
        <v>4</v>
      </c>
      <c r="K7" s="6" t="s">
        <v>1</v>
      </c>
      <c r="L7" s="7" t="s">
        <v>13</v>
      </c>
      <c r="M7" s="6" t="s">
        <v>8</v>
      </c>
      <c r="N7" s="7" t="s">
        <v>9</v>
      </c>
      <c r="O7" s="7" t="s">
        <v>14</v>
      </c>
      <c r="P7" s="7" t="s">
        <v>5</v>
      </c>
      <c r="Q7" s="8" t="s">
        <v>15</v>
      </c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s="15" customFormat="1" ht="17.25" customHeight="1" x14ac:dyDescent="0.25">
      <c r="A8" s="138" t="s">
        <v>17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</row>
    <row r="9" spans="1:27" s="46" customFormat="1" ht="45" customHeight="1" x14ac:dyDescent="0.25">
      <c r="A9" s="36"/>
      <c r="B9" s="37">
        <v>1</v>
      </c>
      <c r="C9" s="28" t="s">
        <v>61</v>
      </c>
      <c r="D9" s="59" t="s">
        <v>62</v>
      </c>
      <c r="E9" s="47" t="s">
        <v>12</v>
      </c>
      <c r="F9" s="38">
        <v>25557.58</v>
      </c>
      <c r="G9" s="81">
        <v>2</v>
      </c>
      <c r="H9" s="39">
        <f>F9*G9</f>
        <v>51115.16</v>
      </c>
      <c r="I9" s="40"/>
      <c r="J9" s="41">
        <v>1</v>
      </c>
      <c r="K9" s="61" t="str">
        <f>C9</f>
        <v>Бак топливный</v>
      </c>
      <c r="L9" s="42"/>
      <c r="M9" s="43" t="str">
        <f>E9</f>
        <v>шт.</v>
      </c>
      <c r="N9" s="44">
        <f>F9</f>
        <v>25557.58</v>
      </c>
      <c r="O9" s="38"/>
      <c r="P9" s="43">
        <f>G9</f>
        <v>2</v>
      </c>
      <c r="Q9" s="45">
        <f>O9*P9</f>
        <v>0</v>
      </c>
      <c r="R9" s="40"/>
      <c r="S9" s="40"/>
      <c r="T9" s="40"/>
      <c r="U9" s="40"/>
      <c r="V9" s="40"/>
      <c r="W9" s="40"/>
      <c r="X9" s="40"/>
      <c r="Y9" s="40"/>
      <c r="Z9" s="40"/>
      <c r="AA9" s="40"/>
    </row>
    <row r="10" spans="1:27" s="46" customFormat="1" x14ac:dyDescent="0.25">
      <c r="A10" s="36"/>
      <c r="B10" s="37">
        <v>2</v>
      </c>
      <c r="C10" s="28" t="s">
        <v>63</v>
      </c>
      <c r="D10" s="59" t="s">
        <v>64</v>
      </c>
      <c r="E10" s="47" t="s">
        <v>12</v>
      </c>
      <c r="F10" s="38">
        <v>37870.15</v>
      </c>
      <c r="G10" s="81">
        <v>1</v>
      </c>
      <c r="H10" s="39">
        <f t="shared" ref="H10:H37" si="0">F10*G10</f>
        <v>37870.15</v>
      </c>
      <c r="I10" s="40"/>
      <c r="J10" s="41"/>
      <c r="K10" s="61" t="str">
        <f t="shared" ref="K10:K37" si="1">C10</f>
        <v>Балка передней оси</v>
      </c>
      <c r="L10" s="42"/>
      <c r="M10" s="43" t="str">
        <f t="shared" ref="M10:M35" si="2">E10</f>
        <v>шт.</v>
      </c>
      <c r="N10" s="44">
        <f t="shared" ref="N10:N31" si="3">F10</f>
        <v>37870.15</v>
      </c>
      <c r="O10" s="38"/>
      <c r="P10" s="43">
        <f t="shared" ref="P10:P37" si="4">G10</f>
        <v>1</v>
      </c>
      <c r="Q10" s="45">
        <f t="shared" ref="Q10:Q32" si="5">O10*P10</f>
        <v>0</v>
      </c>
      <c r="R10" s="40"/>
      <c r="S10" s="40"/>
      <c r="T10" s="40"/>
      <c r="U10" s="40"/>
      <c r="V10" s="40"/>
      <c r="W10" s="40"/>
      <c r="X10" s="40"/>
      <c r="Y10" s="40"/>
      <c r="Z10" s="40"/>
      <c r="AA10" s="40"/>
    </row>
    <row r="11" spans="1:27" s="46" customFormat="1" x14ac:dyDescent="0.25">
      <c r="A11" s="36"/>
      <c r="B11" s="37">
        <v>3</v>
      </c>
      <c r="C11" s="28" t="s">
        <v>65</v>
      </c>
      <c r="D11" s="59" t="s">
        <v>66</v>
      </c>
      <c r="E11" s="47" t="s">
        <v>12</v>
      </c>
      <c r="F11" s="38">
        <v>57270.27</v>
      </c>
      <c r="G11" s="81">
        <v>2</v>
      </c>
      <c r="H11" s="39">
        <f t="shared" si="0"/>
        <v>114540.54</v>
      </c>
      <c r="I11" s="40"/>
      <c r="J11" s="41"/>
      <c r="K11" s="61" t="str">
        <f t="shared" si="1"/>
        <v>Блок цилиндров</v>
      </c>
      <c r="L11" s="42"/>
      <c r="M11" s="43" t="str">
        <f t="shared" si="2"/>
        <v>шт.</v>
      </c>
      <c r="N11" s="44">
        <f t="shared" si="3"/>
        <v>57270.27</v>
      </c>
      <c r="O11" s="38"/>
      <c r="P11" s="43">
        <f t="shared" si="4"/>
        <v>2</v>
      </c>
      <c r="Q11" s="45">
        <f t="shared" si="5"/>
        <v>0</v>
      </c>
      <c r="R11" s="40"/>
      <c r="S11" s="40"/>
      <c r="T11" s="40"/>
      <c r="U11" s="40"/>
      <c r="V11" s="40"/>
      <c r="W11" s="40"/>
      <c r="X11" s="40"/>
      <c r="Y11" s="40"/>
      <c r="Z11" s="40"/>
      <c r="AA11" s="40"/>
    </row>
    <row r="12" spans="1:27" s="46" customFormat="1" x14ac:dyDescent="0.25">
      <c r="A12" s="36"/>
      <c r="B12" s="37">
        <v>4</v>
      </c>
      <c r="C12" s="28" t="s">
        <v>35</v>
      </c>
      <c r="D12" s="59" t="s">
        <v>42</v>
      </c>
      <c r="E12" s="47" t="s">
        <v>12</v>
      </c>
      <c r="F12" s="38">
        <v>6033.36</v>
      </c>
      <c r="G12" s="81">
        <v>1</v>
      </c>
      <c r="H12" s="39">
        <f t="shared" si="0"/>
        <v>6033.36</v>
      </c>
      <c r="I12" s="40"/>
      <c r="J12" s="41"/>
      <c r="K12" s="61" t="str">
        <f t="shared" si="1"/>
        <v>Вал карданный</v>
      </c>
      <c r="L12" s="42"/>
      <c r="M12" s="43" t="str">
        <f t="shared" si="2"/>
        <v>шт.</v>
      </c>
      <c r="N12" s="44">
        <f t="shared" si="3"/>
        <v>6033.36</v>
      </c>
      <c r="O12" s="38"/>
      <c r="P12" s="43">
        <f t="shared" si="4"/>
        <v>1</v>
      </c>
      <c r="Q12" s="45">
        <f t="shared" si="5"/>
        <v>0</v>
      </c>
      <c r="R12" s="40"/>
      <c r="S12" s="40"/>
      <c r="T12" s="40"/>
      <c r="U12" s="40"/>
      <c r="V12" s="40"/>
      <c r="W12" s="40"/>
      <c r="X12" s="40"/>
      <c r="Y12" s="40"/>
      <c r="Z12" s="40"/>
      <c r="AA12" s="40"/>
    </row>
    <row r="13" spans="1:27" s="46" customFormat="1" x14ac:dyDescent="0.25">
      <c r="A13" s="36"/>
      <c r="B13" s="37">
        <v>5</v>
      </c>
      <c r="C13" s="28" t="s">
        <v>35</v>
      </c>
      <c r="D13" s="125" t="s">
        <v>549</v>
      </c>
      <c r="E13" s="47" t="s">
        <v>12</v>
      </c>
      <c r="F13" s="38">
        <v>14699.38</v>
      </c>
      <c r="G13" s="81">
        <v>1</v>
      </c>
      <c r="H13" s="39">
        <f t="shared" si="0"/>
        <v>14699.38</v>
      </c>
      <c r="I13" s="40"/>
      <c r="J13" s="41"/>
      <c r="K13" s="61" t="str">
        <f t="shared" si="1"/>
        <v>Вал карданный</v>
      </c>
      <c r="L13" s="42"/>
      <c r="M13" s="43" t="str">
        <f t="shared" si="2"/>
        <v>шт.</v>
      </c>
      <c r="N13" s="44">
        <f t="shared" si="3"/>
        <v>14699.38</v>
      </c>
      <c r="O13" s="38"/>
      <c r="P13" s="43">
        <f t="shared" si="4"/>
        <v>1</v>
      </c>
      <c r="Q13" s="45">
        <f t="shared" si="5"/>
        <v>0</v>
      </c>
      <c r="R13" s="40"/>
      <c r="S13" s="40"/>
      <c r="T13" s="40"/>
      <c r="U13" s="40"/>
      <c r="V13" s="40"/>
      <c r="W13" s="40"/>
      <c r="X13" s="40"/>
      <c r="Y13" s="40"/>
      <c r="Z13" s="40"/>
      <c r="AA13" s="40"/>
    </row>
    <row r="14" spans="1:27" s="46" customFormat="1" ht="30" x14ac:dyDescent="0.25">
      <c r="A14" s="36"/>
      <c r="B14" s="37">
        <v>6</v>
      </c>
      <c r="C14" s="28" t="s">
        <v>67</v>
      </c>
      <c r="D14" s="59" t="s">
        <v>68</v>
      </c>
      <c r="E14" s="47" t="s">
        <v>12</v>
      </c>
      <c r="F14" s="38">
        <v>23552.99</v>
      </c>
      <c r="G14" s="81">
        <v>1</v>
      </c>
      <c r="H14" s="39">
        <f t="shared" si="0"/>
        <v>23552.99</v>
      </c>
      <c r="I14" s="40"/>
      <c r="J14" s="41"/>
      <c r="K14" s="61" t="str">
        <f t="shared" si="1"/>
        <v>Вал карданный заднего моста в сборе</v>
      </c>
      <c r="L14" s="42"/>
      <c r="M14" s="43" t="str">
        <f t="shared" si="2"/>
        <v>шт.</v>
      </c>
      <c r="N14" s="44">
        <f t="shared" si="3"/>
        <v>23552.99</v>
      </c>
      <c r="O14" s="38"/>
      <c r="P14" s="43">
        <f t="shared" si="4"/>
        <v>1</v>
      </c>
      <c r="Q14" s="45">
        <f t="shared" si="5"/>
        <v>0</v>
      </c>
      <c r="R14" s="40"/>
      <c r="S14" s="40"/>
      <c r="T14" s="40"/>
      <c r="U14" s="40"/>
      <c r="V14" s="40"/>
      <c r="W14" s="40"/>
      <c r="X14" s="40"/>
      <c r="Y14" s="40"/>
      <c r="Z14" s="40"/>
      <c r="AA14" s="40"/>
    </row>
    <row r="15" spans="1:27" s="46" customFormat="1" ht="30" x14ac:dyDescent="0.25">
      <c r="A15" s="36"/>
      <c r="B15" s="37">
        <v>7</v>
      </c>
      <c r="C15" s="28" t="s">
        <v>69</v>
      </c>
      <c r="D15" s="59" t="s">
        <v>70</v>
      </c>
      <c r="E15" s="47" t="s">
        <v>12</v>
      </c>
      <c r="F15" s="38">
        <v>21518.34</v>
      </c>
      <c r="G15" s="81">
        <v>1</v>
      </c>
      <c r="H15" s="39">
        <f t="shared" si="0"/>
        <v>21518.34</v>
      </c>
      <c r="I15" s="40"/>
      <c r="J15" s="41"/>
      <c r="K15" s="61" t="str">
        <f t="shared" si="1"/>
        <v>Вал карданный КАМАЗ-43114 переднего моста</v>
      </c>
      <c r="L15" s="42"/>
      <c r="M15" s="43" t="str">
        <f t="shared" si="2"/>
        <v>шт.</v>
      </c>
      <c r="N15" s="44">
        <f t="shared" si="3"/>
        <v>21518.34</v>
      </c>
      <c r="O15" s="38"/>
      <c r="P15" s="43">
        <f t="shared" si="4"/>
        <v>1</v>
      </c>
      <c r="Q15" s="45">
        <f t="shared" si="5"/>
        <v>0</v>
      </c>
      <c r="R15" s="40"/>
      <c r="S15" s="40"/>
      <c r="T15" s="40"/>
      <c r="U15" s="40"/>
      <c r="V15" s="40"/>
      <c r="W15" s="40"/>
      <c r="X15" s="40"/>
      <c r="Y15" s="40"/>
      <c r="Z15" s="40"/>
      <c r="AA15" s="40"/>
    </row>
    <row r="16" spans="1:27" s="46" customFormat="1" ht="30" x14ac:dyDescent="0.25">
      <c r="A16" s="36"/>
      <c r="B16" s="37">
        <v>8</v>
      </c>
      <c r="C16" s="28" t="s">
        <v>36</v>
      </c>
      <c r="D16" s="59" t="s">
        <v>37</v>
      </c>
      <c r="E16" s="47" t="s">
        <v>12</v>
      </c>
      <c r="F16" s="38">
        <v>7378.47</v>
      </c>
      <c r="G16" s="81">
        <v>1</v>
      </c>
      <c r="H16" s="39">
        <f t="shared" si="0"/>
        <v>7378.47</v>
      </c>
      <c r="I16" s="40"/>
      <c r="J16" s="41"/>
      <c r="K16" s="61" t="str">
        <f t="shared" si="1"/>
        <v>Вал карданный промежуточный</v>
      </c>
      <c r="L16" s="42"/>
      <c r="M16" s="43" t="str">
        <f t="shared" si="2"/>
        <v>шт.</v>
      </c>
      <c r="N16" s="44">
        <f t="shared" si="3"/>
        <v>7378.47</v>
      </c>
      <c r="O16" s="38"/>
      <c r="P16" s="43">
        <f t="shared" si="4"/>
        <v>1</v>
      </c>
      <c r="Q16" s="45">
        <f t="shared" si="5"/>
        <v>0</v>
      </c>
      <c r="R16" s="40"/>
      <c r="S16" s="40"/>
      <c r="T16" s="40"/>
      <c r="U16" s="40"/>
      <c r="V16" s="40"/>
      <c r="W16" s="40"/>
      <c r="X16" s="40"/>
      <c r="Y16" s="40"/>
      <c r="Z16" s="40"/>
      <c r="AA16" s="40"/>
    </row>
    <row r="17" spans="1:27" s="46" customFormat="1" ht="30" x14ac:dyDescent="0.25">
      <c r="A17" s="36"/>
      <c r="B17" s="37">
        <v>9</v>
      </c>
      <c r="C17" s="28" t="s">
        <v>71</v>
      </c>
      <c r="D17" s="59" t="s">
        <v>72</v>
      </c>
      <c r="E17" s="47" t="s">
        <v>12</v>
      </c>
      <c r="F17" s="38">
        <v>19920.439999999999</v>
      </c>
      <c r="G17" s="81">
        <v>1</v>
      </c>
      <c r="H17" s="39">
        <f t="shared" si="0"/>
        <v>19920.439999999999</v>
      </c>
      <c r="I17" s="40"/>
      <c r="J17" s="41"/>
      <c r="K17" s="61" t="str">
        <f t="shared" si="1"/>
        <v>Вал карданный среднего моста КАМАЗ</v>
      </c>
      <c r="L17" s="42"/>
      <c r="M17" s="43" t="str">
        <f t="shared" si="2"/>
        <v>шт.</v>
      </c>
      <c r="N17" s="44">
        <f t="shared" si="3"/>
        <v>19920.439999999999</v>
      </c>
      <c r="O17" s="38"/>
      <c r="P17" s="43">
        <f t="shared" si="4"/>
        <v>1</v>
      </c>
      <c r="Q17" s="45">
        <f t="shared" si="5"/>
        <v>0</v>
      </c>
      <c r="R17" s="40"/>
      <c r="S17" s="40"/>
      <c r="T17" s="40"/>
      <c r="U17" s="40"/>
      <c r="V17" s="40"/>
      <c r="W17" s="40"/>
      <c r="X17" s="40"/>
      <c r="Y17" s="40"/>
      <c r="Z17" s="40"/>
      <c r="AA17" s="40"/>
    </row>
    <row r="18" spans="1:27" s="46" customFormat="1" x14ac:dyDescent="0.25">
      <c r="A18" s="36"/>
      <c r="B18" s="37">
        <v>10</v>
      </c>
      <c r="C18" s="28" t="s">
        <v>73</v>
      </c>
      <c r="D18" s="59" t="s">
        <v>43</v>
      </c>
      <c r="E18" s="47" t="s">
        <v>12</v>
      </c>
      <c r="F18" s="38">
        <v>22163.42</v>
      </c>
      <c r="G18" s="81">
        <v>1</v>
      </c>
      <c r="H18" s="39">
        <f t="shared" si="0"/>
        <v>22163.42</v>
      </c>
      <c r="I18" s="40"/>
      <c r="J18" s="41"/>
      <c r="K18" s="61" t="str">
        <f t="shared" si="1"/>
        <v>Вал карданый задний</v>
      </c>
      <c r="L18" s="42"/>
      <c r="M18" s="43" t="str">
        <f t="shared" si="2"/>
        <v>шт.</v>
      </c>
      <c r="N18" s="44">
        <f t="shared" si="3"/>
        <v>22163.42</v>
      </c>
      <c r="O18" s="38"/>
      <c r="P18" s="43">
        <f t="shared" si="4"/>
        <v>1</v>
      </c>
      <c r="Q18" s="45">
        <f t="shared" si="5"/>
        <v>0</v>
      </c>
      <c r="R18" s="40"/>
      <c r="S18" s="40"/>
      <c r="T18" s="40"/>
      <c r="U18" s="40"/>
      <c r="V18" s="40"/>
      <c r="W18" s="40"/>
      <c r="X18" s="40"/>
      <c r="Y18" s="40"/>
      <c r="Z18" s="40"/>
      <c r="AA18" s="40"/>
    </row>
    <row r="19" spans="1:27" s="46" customFormat="1" x14ac:dyDescent="0.25">
      <c r="A19" s="36"/>
      <c r="B19" s="37">
        <v>11</v>
      </c>
      <c r="C19" s="28" t="s">
        <v>74</v>
      </c>
      <c r="D19" s="59" t="s">
        <v>44</v>
      </c>
      <c r="E19" s="47" t="s">
        <v>12</v>
      </c>
      <c r="F19" s="38">
        <v>22163.42</v>
      </c>
      <c r="G19" s="81">
        <v>1</v>
      </c>
      <c r="H19" s="39">
        <f t="shared" si="0"/>
        <v>22163.42</v>
      </c>
      <c r="I19" s="40"/>
      <c r="J19" s="41"/>
      <c r="K19" s="61" t="str">
        <f t="shared" si="1"/>
        <v>Вал карданый передний</v>
      </c>
      <c r="L19" s="42"/>
      <c r="M19" s="43" t="str">
        <f t="shared" si="2"/>
        <v>шт.</v>
      </c>
      <c r="N19" s="44">
        <f t="shared" si="3"/>
        <v>22163.42</v>
      </c>
      <c r="O19" s="38"/>
      <c r="P19" s="43">
        <f t="shared" si="4"/>
        <v>1</v>
      </c>
      <c r="Q19" s="45">
        <f t="shared" si="5"/>
        <v>0</v>
      </c>
      <c r="R19" s="40"/>
      <c r="S19" s="40"/>
      <c r="T19" s="40"/>
      <c r="U19" s="40"/>
      <c r="V19" s="40"/>
      <c r="W19" s="40"/>
      <c r="X19" s="40"/>
      <c r="Y19" s="40"/>
      <c r="Z19" s="40"/>
      <c r="AA19" s="40"/>
    </row>
    <row r="20" spans="1:27" s="46" customFormat="1" x14ac:dyDescent="0.25">
      <c r="A20" s="36"/>
      <c r="B20" s="37">
        <v>12</v>
      </c>
      <c r="C20" s="28" t="s">
        <v>75</v>
      </c>
      <c r="D20" s="59" t="s">
        <v>76</v>
      </c>
      <c r="E20" s="47" t="s">
        <v>12</v>
      </c>
      <c r="F20" s="38">
        <v>5946.31</v>
      </c>
      <c r="G20" s="81">
        <v>1</v>
      </c>
      <c r="H20" s="39">
        <f t="shared" si="0"/>
        <v>5946.31</v>
      </c>
      <c r="I20" s="40"/>
      <c r="J20" s="41"/>
      <c r="K20" s="61" t="str">
        <f t="shared" si="1"/>
        <v>Гидроусилитель КАМАЗ</v>
      </c>
      <c r="L20" s="42"/>
      <c r="M20" s="43" t="str">
        <f t="shared" si="2"/>
        <v>шт.</v>
      </c>
      <c r="N20" s="44">
        <f t="shared" si="3"/>
        <v>5946.31</v>
      </c>
      <c r="O20" s="38"/>
      <c r="P20" s="43">
        <f t="shared" si="4"/>
        <v>1</v>
      </c>
      <c r="Q20" s="45">
        <f t="shared" si="5"/>
        <v>0</v>
      </c>
      <c r="R20" s="40"/>
      <c r="S20" s="40"/>
      <c r="T20" s="40"/>
      <c r="U20" s="40"/>
      <c r="V20" s="40"/>
      <c r="W20" s="40"/>
      <c r="X20" s="40"/>
      <c r="Y20" s="40"/>
      <c r="Z20" s="40"/>
      <c r="AA20" s="40"/>
    </row>
    <row r="21" spans="1:27" s="46" customFormat="1" ht="30" x14ac:dyDescent="0.25">
      <c r="A21" s="36"/>
      <c r="B21" s="37">
        <v>13</v>
      </c>
      <c r="C21" s="28" t="s">
        <v>77</v>
      </c>
      <c r="D21" s="59" t="s">
        <v>78</v>
      </c>
      <c r="E21" s="47" t="s">
        <v>12</v>
      </c>
      <c r="F21" s="38">
        <v>283930.27</v>
      </c>
      <c r="G21" s="81">
        <v>2</v>
      </c>
      <c r="H21" s="39">
        <f t="shared" si="0"/>
        <v>567860.54</v>
      </c>
      <c r="I21" s="40"/>
      <c r="J21" s="41"/>
      <c r="K21" s="61" t="str">
        <f t="shared" si="1"/>
        <v>Двигатель Д-245 7Е2 на ГАЗ-33086</v>
      </c>
      <c r="L21" s="42"/>
      <c r="M21" s="43" t="str">
        <f t="shared" si="2"/>
        <v>шт.</v>
      </c>
      <c r="N21" s="44">
        <f t="shared" si="3"/>
        <v>283930.27</v>
      </c>
      <c r="O21" s="38"/>
      <c r="P21" s="43">
        <f t="shared" si="4"/>
        <v>2</v>
      </c>
      <c r="Q21" s="45">
        <f t="shared" si="5"/>
        <v>0</v>
      </c>
      <c r="R21" s="40"/>
      <c r="S21" s="40"/>
      <c r="T21" s="40"/>
      <c r="U21" s="40"/>
      <c r="V21" s="40"/>
      <c r="W21" s="40"/>
      <c r="X21" s="40"/>
      <c r="Y21" s="40"/>
      <c r="Z21" s="40"/>
      <c r="AA21" s="40"/>
    </row>
    <row r="22" spans="1:27" s="46" customFormat="1" ht="45" x14ac:dyDescent="0.25">
      <c r="A22" s="36"/>
      <c r="B22" s="37">
        <v>14</v>
      </c>
      <c r="C22" s="28" t="s">
        <v>38</v>
      </c>
      <c r="D22" s="59" t="s">
        <v>39</v>
      </c>
      <c r="E22" s="47" t="s">
        <v>12</v>
      </c>
      <c r="F22" s="38">
        <v>1556.71</v>
      </c>
      <c r="G22" s="81">
        <v>14</v>
      </c>
      <c r="H22" s="39">
        <f t="shared" si="0"/>
        <v>21793.940000000002</v>
      </c>
      <c r="I22" s="40"/>
      <c r="J22" s="41"/>
      <c r="K22" s="61" t="str">
        <f t="shared" si="1"/>
        <v>Колодка стояночного тормоза с фрикционной накладкой ГАЗ-33081</v>
      </c>
      <c r="L22" s="42"/>
      <c r="M22" s="43" t="str">
        <f t="shared" si="2"/>
        <v>шт.</v>
      </c>
      <c r="N22" s="44">
        <f t="shared" si="3"/>
        <v>1556.71</v>
      </c>
      <c r="O22" s="38"/>
      <c r="P22" s="43">
        <f t="shared" si="4"/>
        <v>14</v>
      </c>
      <c r="Q22" s="45">
        <f t="shared" si="5"/>
        <v>0</v>
      </c>
      <c r="R22" s="40"/>
      <c r="S22" s="40"/>
      <c r="T22" s="40"/>
      <c r="U22" s="40"/>
      <c r="V22" s="40"/>
      <c r="W22" s="40"/>
      <c r="X22" s="40"/>
      <c r="Y22" s="40"/>
      <c r="Z22" s="40"/>
      <c r="AA22" s="40"/>
    </row>
    <row r="23" spans="1:27" s="46" customFormat="1" x14ac:dyDescent="0.25">
      <c r="A23" s="36"/>
      <c r="B23" s="37">
        <v>15</v>
      </c>
      <c r="C23" s="28" t="s">
        <v>79</v>
      </c>
      <c r="D23" s="59" t="s">
        <v>80</v>
      </c>
      <c r="E23" s="47" t="s">
        <v>12</v>
      </c>
      <c r="F23" s="38">
        <v>13156.02</v>
      </c>
      <c r="G23" s="81">
        <v>1</v>
      </c>
      <c r="H23" s="39">
        <f t="shared" si="0"/>
        <v>13156.02</v>
      </c>
      <c r="I23" s="40"/>
      <c r="J23" s="41"/>
      <c r="K23" s="61" t="str">
        <f t="shared" si="1"/>
        <v>Компрессор 2цил</v>
      </c>
      <c r="L23" s="42"/>
      <c r="M23" s="43" t="str">
        <f t="shared" si="2"/>
        <v>шт.</v>
      </c>
      <c r="N23" s="44">
        <f t="shared" si="3"/>
        <v>13156.02</v>
      </c>
      <c r="O23" s="38"/>
      <c r="P23" s="43">
        <f t="shared" si="4"/>
        <v>1</v>
      </c>
      <c r="Q23" s="45">
        <f t="shared" si="5"/>
        <v>0</v>
      </c>
      <c r="R23" s="40"/>
      <c r="S23" s="40"/>
      <c r="T23" s="40"/>
      <c r="U23" s="40"/>
      <c r="V23" s="40"/>
      <c r="W23" s="40"/>
      <c r="X23" s="40"/>
      <c r="Y23" s="40"/>
      <c r="Z23" s="40"/>
      <c r="AA23" s="40"/>
    </row>
    <row r="24" spans="1:27" s="46" customFormat="1" x14ac:dyDescent="0.25">
      <c r="A24" s="36"/>
      <c r="B24" s="37">
        <v>16</v>
      </c>
      <c r="C24" s="28" t="s">
        <v>81</v>
      </c>
      <c r="D24" s="59" t="s">
        <v>82</v>
      </c>
      <c r="E24" s="47" t="s">
        <v>12</v>
      </c>
      <c r="F24" s="38">
        <v>195455.78</v>
      </c>
      <c r="G24" s="81">
        <v>1</v>
      </c>
      <c r="H24" s="39">
        <f t="shared" si="0"/>
        <v>195455.78</v>
      </c>
      <c r="I24" s="40"/>
      <c r="J24" s="41"/>
      <c r="K24" s="61" t="str">
        <f t="shared" si="1"/>
        <v>Коробка раздаточная  в сб</v>
      </c>
      <c r="L24" s="42"/>
      <c r="M24" s="43" t="str">
        <f t="shared" si="2"/>
        <v>шт.</v>
      </c>
      <c r="N24" s="44">
        <f t="shared" si="3"/>
        <v>195455.78</v>
      </c>
      <c r="O24" s="38"/>
      <c r="P24" s="43">
        <f t="shared" si="4"/>
        <v>1</v>
      </c>
      <c r="Q24" s="45">
        <f t="shared" si="5"/>
        <v>0</v>
      </c>
      <c r="R24" s="40"/>
      <c r="S24" s="40"/>
      <c r="T24" s="40"/>
      <c r="U24" s="40"/>
      <c r="V24" s="40"/>
      <c r="W24" s="40"/>
      <c r="X24" s="40"/>
      <c r="Y24" s="40"/>
      <c r="Z24" s="40"/>
      <c r="AA24" s="40"/>
    </row>
    <row r="25" spans="1:27" s="46" customFormat="1" ht="30" x14ac:dyDescent="0.25">
      <c r="A25" s="36"/>
      <c r="B25" s="37">
        <v>17</v>
      </c>
      <c r="C25" s="28" t="s">
        <v>31</v>
      </c>
      <c r="D25" s="59" t="s">
        <v>83</v>
      </c>
      <c r="E25" s="47" t="s">
        <v>12</v>
      </c>
      <c r="F25" s="38">
        <v>72311.210000000006</v>
      </c>
      <c r="G25" s="81">
        <v>1</v>
      </c>
      <c r="H25" s="39">
        <f t="shared" si="0"/>
        <v>72311.210000000006</v>
      </c>
      <c r="I25" s="40"/>
      <c r="J25" s="41"/>
      <c r="K25" s="61" t="str">
        <f t="shared" si="1"/>
        <v>Коробка раздаточная в сборе</v>
      </c>
      <c r="L25" s="42"/>
      <c r="M25" s="43" t="str">
        <f t="shared" si="2"/>
        <v>шт.</v>
      </c>
      <c r="N25" s="44">
        <f t="shared" si="3"/>
        <v>72311.210000000006</v>
      </c>
      <c r="O25" s="38"/>
      <c r="P25" s="43">
        <f t="shared" si="4"/>
        <v>1</v>
      </c>
      <c r="Q25" s="45">
        <f t="shared" si="5"/>
        <v>0</v>
      </c>
      <c r="R25" s="40"/>
      <c r="S25" s="40"/>
      <c r="T25" s="40"/>
      <c r="U25" s="40"/>
      <c r="V25" s="40"/>
      <c r="W25" s="40"/>
      <c r="X25" s="40"/>
      <c r="Y25" s="40"/>
      <c r="Z25" s="40"/>
      <c r="AA25" s="40"/>
    </row>
    <row r="26" spans="1:27" s="46" customFormat="1" x14ac:dyDescent="0.25">
      <c r="A26" s="36"/>
      <c r="B26" s="37">
        <v>18</v>
      </c>
      <c r="C26" s="28" t="s">
        <v>55</v>
      </c>
      <c r="D26" s="59" t="s">
        <v>84</v>
      </c>
      <c r="E26" s="47" t="s">
        <v>12</v>
      </c>
      <c r="F26" s="38">
        <v>137424.43</v>
      </c>
      <c r="G26" s="81">
        <v>1</v>
      </c>
      <c r="H26" s="39">
        <f t="shared" si="0"/>
        <v>137424.43</v>
      </c>
      <c r="I26" s="40"/>
      <c r="J26" s="41"/>
      <c r="K26" s="61" t="str">
        <f t="shared" si="1"/>
        <v>Мост задний</v>
      </c>
      <c r="L26" s="42"/>
      <c r="M26" s="43" t="str">
        <f t="shared" si="2"/>
        <v>шт.</v>
      </c>
      <c r="N26" s="44">
        <f t="shared" si="3"/>
        <v>137424.43</v>
      </c>
      <c r="O26" s="38"/>
      <c r="P26" s="43">
        <f t="shared" si="4"/>
        <v>1</v>
      </c>
      <c r="Q26" s="45">
        <f t="shared" si="5"/>
        <v>0</v>
      </c>
      <c r="R26" s="40"/>
      <c r="S26" s="40"/>
      <c r="T26" s="40"/>
      <c r="U26" s="40"/>
      <c r="V26" s="40"/>
      <c r="W26" s="40"/>
      <c r="X26" s="40"/>
      <c r="Y26" s="40"/>
      <c r="Z26" s="40"/>
      <c r="AA26" s="40"/>
    </row>
    <row r="27" spans="1:27" s="46" customFormat="1" x14ac:dyDescent="0.25">
      <c r="A27" s="36"/>
      <c r="B27" s="37">
        <v>19</v>
      </c>
      <c r="C27" s="28" t="s">
        <v>33</v>
      </c>
      <c r="D27" s="59" t="s">
        <v>85</v>
      </c>
      <c r="E27" s="47" t="s">
        <v>12</v>
      </c>
      <c r="F27" s="38">
        <v>169391.84</v>
      </c>
      <c r="G27" s="81">
        <v>1</v>
      </c>
      <c r="H27" s="39">
        <f t="shared" si="0"/>
        <v>169391.84</v>
      </c>
      <c r="I27" s="40"/>
      <c r="J27" s="41"/>
      <c r="K27" s="61" t="str">
        <f t="shared" si="1"/>
        <v>Мост передний</v>
      </c>
      <c r="L27" s="42"/>
      <c r="M27" s="43" t="str">
        <f t="shared" si="2"/>
        <v>шт.</v>
      </c>
      <c r="N27" s="44">
        <f t="shared" si="3"/>
        <v>169391.84</v>
      </c>
      <c r="O27" s="38"/>
      <c r="P27" s="43">
        <f t="shared" si="4"/>
        <v>1</v>
      </c>
      <c r="Q27" s="45">
        <f t="shared" si="5"/>
        <v>0</v>
      </c>
      <c r="R27" s="40"/>
      <c r="S27" s="40"/>
      <c r="T27" s="40"/>
      <c r="U27" s="40"/>
      <c r="V27" s="40"/>
      <c r="W27" s="40"/>
      <c r="X27" s="40"/>
      <c r="Y27" s="40"/>
      <c r="Z27" s="40"/>
      <c r="AA27" s="40"/>
    </row>
    <row r="28" spans="1:27" s="46" customFormat="1" x14ac:dyDescent="0.25">
      <c r="A28" s="36"/>
      <c r="B28" s="37">
        <v>20</v>
      </c>
      <c r="C28" s="28" t="s">
        <v>86</v>
      </c>
      <c r="D28" s="59" t="s">
        <v>87</v>
      </c>
      <c r="E28" s="47" t="s">
        <v>12</v>
      </c>
      <c r="F28" s="38">
        <v>214381.27</v>
      </c>
      <c r="G28" s="81">
        <v>1</v>
      </c>
      <c r="H28" s="39">
        <f t="shared" si="0"/>
        <v>214381.27</v>
      </c>
      <c r="I28" s="40"/>
      <c r="J28" s="41"/>
      <c r="K28" s="61" t="str">
        <f t="shared" si="1"/>
        <v>Мост промежуточный/6,53/</v>
      </c>
      <c r="L28" s="42"/>
      <c r="M28" s="43" t="str">
        <f t="shared" si="2"/>
        <v>шт.</v>
      </c>
      <c r="N28" s="44">
        <f t="shared" si="3"/>
        <v>214381.27</v>
      </c>
      <c r="O28" s="38"/>
      <c r="P28" s="43">
        <f t="shared" si="4"/>
        <v>1</v>
      </c>
      <c r="Q28" s="45">
        <f t="shared" si="5"/>
        <v>0</v>
      </c>
      <c r="R28" s="40"/>
      <c r="S28" s="40"/>
      <c r="T28" s="40"/>
      <c r="U28" s="40"/>
      <c r="V28" s="40"/>
      <c r="W28" s="40"/>
      <c r="X28" s="40"/>
      <c r="Y28" s="40"/>
      <c r="Z28" s="40"/>
      <c r="AA28" s="40"/>
    </row>
    <row r="29" spans="1:27" s="46" customFormat="1" ht="30" x14ac:dyDescent="0.25">
      <c r="A29" s="36"/>
      <c r="B29" s="37">
        <v>21</v>
      </c>
      <c r="C29" s="28" t="s">
        <v>88</v>
      </c>
      <c r="D29" s="59" t="s">
        <v>89</v>
      </c>
      <c r="E29" s="47" t="s">
        <v>12</v>
      </c>
      <c r="F29" s="38">
        <v>9795.11</v>
      </c>
      <c r="G29" s="81">
        <v>1</v>
      </c>
      <c r="H29" s="39">
        <f t="shared" si="0"/>
        <v>9795.11</v>
      </c>
      <c r="I29" s="40"/>
      <c r="J29" s="41"/>
      <c r="K29" s="61" t="str">
        <f t="shared" si="1"/>
        <v>Муфта (корзина) сцепления ЯМЗ-236</v>
      </c>
      <c r="L29" s="42"/>
      <c r="M29" s="43" t="str">
        <f t="shared" si="2"/>
        <v>шт.</v>
      </c>
      <c r="N29" s="44">
        <f t="shared" si="3"/>
        <v>9795.11</v>
      </c>
      <c r="O29" s="38"/>
      <c r="P29" s="43">
        <f t="shared" si="4"/>
        <v>1</v>
      </c>
      <c r="Q29" s="45">
        <f t="shared" si="5"/>
        <v>0</v>
      </c>
      <c r="R29" s="40"/>
      <c r="S29" s="40"/>
      <c r="T29" s="40"/>
      <c r="U29" s="40"/>
      <c r="V29" s="40"/>
      <c r="W29" s="40"/>
      <c r="X29" s="40"/>
      <c r="Y29" s="40"/>
      <c r="Z29" s="40"/>
      <c r="AA29" s="40"/>
    </row>
    <row r="30" spans="1:27" s="46" customFormat="1" ht="30" customHeight="1" x14ac:dyDescent="0.25">
      <c r="A30" s="36"/>
      <c r="B30" s="37">
        <v>22</v>
      </c>
      <c r="C30" s="28" t="s">
        <v>90</v>
      </c>
      <c r="D30" s="59" t="s">
        <v>91</v>
      </c>
      <c r="E30" s="47" t="s">
        <v>12</v>
      </c>
      <c r="F30" s="38">
        <v>21110.35</v>
      </c>
      <c r="G30" s="81">
        <v>1</v>
      </c>
      <c r="H30" s="39">
        <f t="shared" si="0"/>
        <v>21110.35</v>
      </c>
      <c r="I30" s="40"/>
      <c r="J30" s="41">
        <v>2</v>
      </c>
      <c r="K30" s="61" t="str">
        <f t="shared" si="1"/>
        <v>Радиатор в сборе системы охлаждения УРАЛ</v>
      </c>
      <c r="L30" s="42"/>
      <c r="M30" s="43" t="str">
        <f t="shared" si="2"/>
        <v>шт.</v>
      </c>
      <c r="N30" s="44">
        <f t="shared" si="3"/>
        <v>21110.35</v>
      </c>
      <c r="O30" s="38"/>
      <c r="P30" s="43">
        <f t="shared" si="4"/>
        <v>1</v>
      </c>
      <c r="Q30" s="45">
        <f t="shared" si="5"/>
        <v>0</v>
      </c>
      <c r="R30" s="40"/>
      <c r="S30" s="40"/>
      <c r="T30" s="40"/>
      <c r="U30" s="40"/>
      <c r="V30" s="40"/>
      <c r="W30" s="40"/>
      <c r="X30" s="40"/>
      <c r="Y30" s="40"/>
      <c r="Z30" s="40"/>
      <c r="AA30" s="40"/>
    </row>
    <row r="31" spans="1:27" s="46" customFormat="1" ht="30" customHeight="1" x14ac:dyDescent="0.25">
      <c r="A31" s="36"/>
      <c r="B31" s="37">
        <v>23</v>
      </c>
      <c r="C31" s="28" t="s">
        <v>53</v>
      </c>
      <c r="D31" s="59" t="s">
        <v>92</v>
      </c>
      <c r="E31" s="47" t="s">
        <v>12</v>
      </c>
      <c r="F31" s="38">
        <v>18775.29</v>
      </c>
      <c r="G31" s="81">
        <v>1</v>
      </c>
      <c r="H31" s="39">
        <f t="shared" si="0"/>
        <v>18775.29</v>
      </c>
      <c r="I31" s="40"/>
      <c r="J31" s="41">
        <v>3</v>
      </c>
      <c r="K31" s="61" t="str">
        <f t="shared" si="1"/>
        <v>Радиатор водяной</v>
      </c>
      <c r="L31" s="42"/>
      <c r="M31" s="43" t="str">
        <f t="shared" si="2"/>
        <v>шт.</v>
      </c>
      <c r="N31" s="44">
        <f t="shared" si="3"/>
        <v>18775.29</v>
      </c>
      <c r="O31" s="38"/>
      <c r="P31" s="43">
        <f t="shared" si="4"/>
        <v>1</v>
      </c>
      <c r="Q31" s="45">
        <f t="shared" si="5"/>
        <v>0</v>
      </c>
      <c r="R31" s="40"/>
      <c r="S31" s="40"/>
      <c r="T31" s="40"/>
      <c r="U31" s="40"/>
      <c r="V31" s="40"/>
      <c r="W31" s="40"/>
      <c r="X31" s="40"/>
      <c r="Y31" s="40"/>
      <c r="Z31" s="40"/>
      <c r="AA31" s="40"/>
    </row>
    <row r="32" spans="1:27" s="46" customFormat="1" ht="45" customHeight="1" x14ac:dyDescent="0.25">
      <c r="A32" s="36"/>
      <c r="B32" s="37">
        <v>24</v>
      </c>
      <c r="C32" s="28" t="s">
        <v>40</v>
      </c>
      <c r="D32" s="59" t="s">
        <v>41</v>
      </c>
      <c r="E32" s="47" t="s">
        <v>12</v>
      </c>
      <c r="F32" s="38">
        <v>15197.77</v>
      </c>
      <c r="G32" s="81">
        <v>2</v>
      </c>
      <c r="H32" s="39">
        <f t="shared" si="0"/>
        <v>30395.54</v>
      </c>
      <c r="I32" s="40"/>
      <c r="J32" s="41">
        <v>4</v>
      </c>
      <c r="K32" s="61" t="str">
        <f t="shared" si="1"/>
        <v>Радиатор ГАЗ-33081,3309 медный 2-х ряд. дв. Д-245 ЕВРО-3 ОР</v>
      </c>
      <c r="L32" s="42"/>
      <c r="M32" s="43" t="str">
        <f t="shared" si="2"/>
        <v>шт.</v>
      </c>
      <c r="N32" s="44">
        <f t="shared" ref="N32:N37" si="6">F32</f>
        <v>15197.77</v>
      </c>
      <c r="O32" s="38"/>
      <c r="P32" s="43">
        <f>G32</f>
        <v>2</v>
      </c>
      <c r="Q32" s="45">
        <f t="shared" si="5"/>
        <v>0</v>
      </c>
      <c r="R32" s="40"/>
      <c r="S32" s="40"/>
      <c r="T32" s="40"/>
      <c r="U32" s="40"/>
      <c r="V32" s="40"/>
      <c r="W32" s="40"/>
      <c r="X32" s="40"/>
      <c r="Y32" s="40"/>
      <c r="Z32" s="40"/>
      <c r="AA32" s="40"/>
    </row>
    <row r="33" spans="1:27" s="46" customFormat="1" ht="30" customHeight="1" x14ac:dyDescent="0.25">
      <c r="A33" s="36"/>
      <c r="B33" s="37">
        <v>25</v>
      </c>
      <c r="C33" s="28" t="s">
        <v>93</v>
      </c>
      <c r="D33" s="59" t="s">
        <v>94</v>
      </c>
      <c r="E33" s="47" t="s">
        <v>12</v>
      </c>
      <c r="F33" s="38">
        <v>17523.599999999999</v>
      </c>
      <c r="G33" s="81">
        <v>2</v>
      </c>
      <c r="H33" s="39">
        <f t="shared" si="0"/>
        <v>35047.199999999997</v>
      </c>
      <c r="I33" s="40"/>
      <c r="J33" s="41">
        <v>5</v>
      </c>
      <c r="K33" s="61" t="str">
        <f t="shared" si="1"/>
        <v>Рессора в сборе зад. КАМАЗ</v>
      </c>
      <c r="L33" s="42"/>
      <c r="M33" s="43" t="str">
        <f t="shared" si="2"/>
        <v>шт.</v>
      </c>
      <c r="N33" s="44">
        <f t="shared" si="6"/>
        <v>17523.599999999999</v>
      </c>
      <c r="O33" s="38"/>
      <c r="P33" s="43">
        <f t="shared" si="4"/>
        <v>2</v>
      </c>
      <c r="Q33" s="45">
        <f t="shared" ref="Q33:Q37" si="7">O33*P33</f>
        <v>0</v>
      </c>
      <c r="R33" s="40"/>
      <c r="S33" s="40"/>
      <c r="T33" s="40"/>
      <c r="U33" s="40"/>
      <c r="V33" s="40"/>
      <c r="W33" s="40"/>
      <c r="X33" s="40"/>
      <c r="Y33" s="40"/>
      <c r="Z33" s="40"/>
      <c r="AA33" s="40"/>
    </row>
    <row r="34" spans="1:27" s="46" customFormat="1" ht="45" customHeight="1" x14ac:dyDescent="0.25">
      <c r="A34" s="36"/>
      <c r="B34" s="37">
        <v>26</v>
      </c>
      <c r="C34" s="28" t="s">
        <v>95</v>
      </c>
      <c r="D34" s="59" t="s">
        <v>96</v>
      </c>
      <c r="E34" s="47" t="s">
        <v>12</v>
      </c>
      <c r="F34" s="38">
        <v>13613.01</v>
      </c>
      <c r="G34" s="81">
        <v>2</v>
      </c>
      <c r="H34" s="39">
        <f t="shared" si="0"/>
        <v>27226.02</v>
      </c>
      <c r="I34" s="40"/>
      <c r="J34" s="41">
        <v>6</v>
      </c>
      <c r="K34" s="61" t="str">
        <f t="shared" si="1"/>
        <v>рессора передняя КаМАЗ</v>
      </c>
      <c r="L34" s="42"/>
      <c r="M34" s="43" t="str">
        <f t="shared" si="2"/>
        <v>шт.</v>
      </c>
      <c r="N34" s="44">
        <f t="shared" si="6"/>
        <v>13613.01</v>
      </c>
      <c r="O34" s="38"/>
      <c r="P34" s="43">
        <f t="shared" si="4"/>
        <v>2</v>
      </c>
      <c r="Q34" s="45">
        <f t="shared" si="7"/>
        <v>0</v>
      </c>
      <c r="R34" s="40"/>
      <c r="S34" s="40"/>
      <c r="T34" s="40"/>
      <c r="U34" s="40"/>
      <c r="V34" s="40"/>
      <c r="W34" s="40"/>
      <c r="X34" s="40"/>
      <c r="Y34" s="40"/>
      <c r="Z34" s="40"/>
      <c r="AA34" s="40"/>
    </row>
    <row r="35" spans="1:27" s="46" customFormat="1" ht="45" customHeight="1" x14ac:dyDescent="0.25">
      <c r="A35" s="36"/>
      <c r="B35" s="37">
        <v>27</v>
      </c>
      <c r="C35" s="28" t="s">
        <v>97</v>
      </c>
      <c r="D35" s="59">
        <v>2855947</v>
      </c>
      <c r="E35" s="47" t="s">
        <v>12</v>
      </c>
      <c r="F35" s="38">
        <v>56737.29</v>
      </c>
      <c r="G35" s="81">
        <v>1</v>
      </c>
      <c r="H35" s="39">
        <f t="shared" si="0"/>
        <v>56737.29</v>
      </c>
      <c r="I35" s="40"/>
      <c r="J35" s="41">
        <v>7</v>
      </c>
      <c r="K35" s="61" t="str">
        <f t="shared" si="1"/>
        <v>Турбокомпрессор</v>
      </c>
      <c r="L35" s="42"/>
      <c r="M35" s="43" t="str">
        <f t="shared" si="2"/>
        <v>шт.</v>
      </c>
      <c r="N35" s="44">
        <f t="shared" si="6"/>
        <v>56737.29</v>
      </c>
      <c r="O35" s="38"/>
      <c r="P35" s="43">
        <f t="shared" si="4"/>
        <v>1</v>
      </c>
      <c r="Q35" s="45">
        <f t="shared" si="7"/>
        <v>0</v>
      </c>
      <c r="R35" s="40"/>
      <c r="S35" s="40"/>
      <c r="T35" s="40"/>
      <c r="U35" s="40"/>
      <c r="V35" s="40"/>
      <c r="W35" s="40"/>
      <c r="X35" s="40"/>
      <c r="Y35" s="40"/>
      <c r="Z35" s="40"/>
      <c r="AA35" s="40"/>
    </row>
    <row r="36" spans="1:27" s="46" customFormat="1" ht="45" customHeight="1" x14ac:dyDescent="0.25">
      <c r="A36" s="36"/>
      <c r="B36" s="37">
        <v>28</v>
      </c>
      <c r="C36" s="28" t="s">
        <v>298</v>
      </c>
      <c r="D36" s="59" t="s">
        <v>299</v>
      </c>
      <c r="E36" s="47" t="s">
        <v>12</v>
      </c>
      <c r="F36" s="38">
        <v>12293.15</v>
      </c>
      <c r="G36" s="81">
        <v>1</v>
      </c>
      <c r="H36" s="39">
        <f t="shared" si="0"/>
        <v>12293.15</v>
      </c>
      <c r="I36" s="40"/>
      <c r="J36" s="41">
        <v>8</v>
      </c>
      <c r="K36" s="61" t="str">
        <f t="shared" si="1"/>
        <v>Пневмогидроусилитель ПГУ 4320-3510010</v>
      </c>
      <c r="L36" s="42"/>
      <c r="M36" s="43" t="str">
        <f t="shared" ref="M36:M37" si="8">E36</f>
        <v>шт.</v>
      </c>
      <c r="N36" s="44">
        <f t="shared" si="6"/>
        <v>12293.15</v>
      </c>
      <c r="O36" s="38"/>
      <c r="P36" s="43">
        <f t="shared" si="4"/>
        <v>1</v>
      </c>
      <c r="Q36" s="45">
        <f t="shared" si="7"/>
        <v>0</v>
      </c>
      <c r="R36" s="40"/>
      <c r="S36" s="40"/>
      <c r="T36" s="40"/>
      <c r="U36" s="40"/>
      <c r="V36" s="40"/>
      <c r="W36" s="40"/>
      <c r="X36" s="40"/>
      <c r="Y36" s="40"/>
      <c r="Z36" s="40"/>
      <c r="AA36" s="40"/>
    </row>
    <row r="37" spans="1:27" s="46" customFormat="1" ht="30" x14ac:dyDescent="0.25">
      <c r="A37" s="36"/>
      <c r="B37" s="37">
        <v>29</v>
      </c>
      <c r="C37" s="28" t="s">
        <v>98</v>
      </c>
      <c r="D37" s="59">
        <v>53202919074</v>
      </c>
      <c r="E37" s="47" t="s">
        <v>12</v>
      </c>
      <c r="F37" s="38">
        <v>3866.91</v>
      </c>
      <c r="G37" s="81">
        <v>6</v>
      </c>
      <c r="H37" s="39">
        <f t="shared" si="0"/>
        <v>23201.46</v>
      </c>
      <c r="I37" s="40"/>
      <c r="J37" s="41">
        <v>9</v>
      </c>
      <c r="K37" s="61" t="str">
        <f t="shared" si="1"/>
        <v>Штанга реактивная КАМАЗ</v>
      </c>
      <c r="L37" s="42"/>
      <c r="M37" s="43" t="str">
        <f t="shared" si="8"/>
        <v>шт.</v>
      </c>
      <c r="N37" s="44">
        <f t="shared" si="6"/>
        <v>3866.91</v>
      </c>
      <c r="O37" s="38"/>
      <c r="P37" s="43">
        <f t="shared" si="4"/>
        <v>6</v>
      </c>
      <c r="Q37" s="45">
        <f t="shared" si="7"/>
        <v>0</v>
      </c>
      <c r="R37" s="40"/>
      <c r="S37" s="40"/>
      <c r="T37" s="40"/>
      <c r="U37" s="40"/>
      <c r="V37" s="40"/>
      <c r="W37" s="40"/>
      <c r="X37" s="40"/>
      <c r="Y37" s="40"/>
      <c r="Z37" s="40"/>
      <c r="AA37" s="40"/>
    </row>
    <row r="38" spans="1:27" s="35" customFormat="1" ht="15.75" customHeight="1" x14ac:dyDescent="0.25">
      <c r="A38" s="29"/>
      <c r="B38" s="146" t="s">
        <v>19</v>
      </c>
      <c r="C38" s="147"/>
      <c r="D38" s="57"/>
      <c r="E38" s="30"/>
      <c r="F38" s="31"/>
      <c r="G38" s="60">
        <f>SUM(G9:G37)</f>
        <v>53</v>
      </c>
      <c r="H38" s="32">
        <f>SUM(H9:H37)</f>
        <v>1973258.4200000002</v>
      </c>
      <c r="I38" s="32"/>
      <c r="J38" s="31"/>
      <c r="K38" s="31"/>
      <c r="L38" s="31"/>
      <c r="M38" s="33"/>
      <c r="N38" s="34"/>
      <c r="O38" s="34"/>
      <c r="P38" s="82">
        <f>SUM(P9:P37)</f>
        <v>53</v>
      </c>
      <c r="Q38" s="34">
        <f>SUM(Q9:Q37)</f>
        <v>0</v>
      </c>
      <c r="R38" s="34"/>
    </row>
    <row r="39" spans="1:27" s="16" customFormat="1" ht="15.75" customHeight="1" x14ac:dyDescent="0.25">
      <c r="A39" s="140" t="s">
        <v>18</v>
      </c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2"/>
    </row>
    <row r="40" spans="1:27" s="46" customFormat="1" ht="15.75" x14ac:dyDescent="0.25">
      <c r="A40" s="36"/>
      <c r="B40" s="76">
        <v>1</v>
      </c>
      <c r="C40" s="80" t="s">
        <v>99</v>
      </c>
      <c r="D40" s="80" t="s">
        <v>100</v>
      </c>
      <c r="E40" s="77" t="s">
        <v>101</v>
      </c>
      <c r="F40" s="38">
        <v>52.372881355932201</v>
      </c>
      <c r="G40" s="78">
        <v>60</v>
      </c>
      <c r="H40" s="39">
        <f t="shared" ref="H40:H141" si="9">F40*G40</f>
        <v>3142.3728813559319</v>
      </c>
      <c r="I40" s="40"/>
      <c r="J40" s="41">
        <v>1</v>
      </c>
      <c r="K40" s="61" t="str">
        <f>C40</f>
        <v>Рукав кислородный</v>
      </c>
      <c r="L40" s="42"/>
      <c r="M40" s="62" t="str">
        <f>E40</f>
        <v>м.</v>
      </c>
      <c r="N40" s="44">
        <f t="shared" ref="N40:N103" si="10">F40</f>
        <v>52.372881355932201</v>
      </c>
      <c r="O40" s="38"/>
      <c r="P40" s="43">
        <f>G40</f>
        <v>60</v>
      </c>
      <c r="Q40" s="45">
        <f t="shared" ref="Q40:Q103" si="11">O40*P40</f>
        <v>0</v>
      </c>
      <c r="R40" s="40"/>
      <c r="S40" s="40"/>
      <c r="T40" s="40"/>
      <c r="U40" s="40"/>
      <c r="V40" s="40"/>
      <c r="W40" s="40"/>
      <c r="X40" s="40"/>
      <c r="Y40" s="40"/>
      <c r="Z40" s="40"/>
      <c r="AA40" s="40"/>
    </row>
    <row r="41" spans="1:27" s="46" customFormat="1" ht="15.75" x14ac:dyDescent="0.25">
      <c r="A41" s="36"/>
      <c r="B41" s="76">
        <v>2</v>
      </c>
      <c r="C41" s="80" t="s">
        <v>102</v>
      </c>
      <c r="D41" s="80" t="s">
        <v>103</v>
      </c>
      <c r="E41" s="77" t="s">
        <v>101</v>
      </c>
      <c r="F41" s="38">
        <v>39.279661016949156</v>
      </c>
      <c r="G41" s="78">
        <v>300</v>
      </c>
      <c r="H41" s="39">
        <f t="shared" si="9"/>
        <v>11783.898305084747</v>
      </c>
      <c r="I41" s="40"/>
      <c r="J41" s="41">
        <v>2</v>
      </c>
      <c r="K41" s="61" t="str">
        <f>C41</f>
        <v>Трубка ПВХ</v>
      </c>
      <c r="L41" s="42"/>
      <c r="M41" s="62" t="str">
        <f t="shared" ref="M41:N104" si="12">E41</f>
        <v>м.</v>
      </c>
      <c r="N41" s="44">
        <f t="shared" si="10"/>
        <v>39.279661016949156</v>
      </c>
      <c r="O41" s="38"/>
      <c r="P41" s="43">
        <f t="shared" ref="P41:P104" si="13">G41</f>
        <v>300</v>
      </c>
      <c r="Q41" s="45">
        <f t="shared" si="11"/>
        <v>0</v>
      </c>
      <c r="R41" s="40"/>
      <c r="S41" s="40"/>
      <c r="T41" s="40"/>
      <c r="U41" s="40"/>
      <c r="V41" s="40"/>
      <c r="W41" s="40"/>
      <c r="X41" s="40"/>
      <c r="Y41" s="40"/>
      <c r="Z41" s="40"/>
      <c r="AA41" s="40"/>
    </row>
    <row r="42" spans="1:27" s="46" customFormat="1" ht="15.75" x14ac:dyDescent="0.25">
      <c r="A42" s="36"/>
      <c r="B42" s="76">
        <v>3</v>
      </c>
      <c r="C42" s="80" t="s">
        <v>102</v>
      </c>
      <c r="D42" s="80" t="s">
        <v>104</v>
      </c>
      <c r="E42" s="77" t="s">
        <v>101</v>
      </c>
      <c r="F42" s="38">
        <v>28.491525423728813</v>
      </c>
      <c r="G42" s="78">
        <v>300</v>
      </c>
      <c r="H42" s="39">
        <f t="shared" si="9"/>
        <v>8547.4576271186434</v>
      </c>
      <c r="I42" s="40"/>
      <c r="J42" s="41">
        <v>3</v>
      </c>
      <c r="K42" s="61" t="str">
        <f t="shared" ref="K42:K105" si="14">C42</f>
        <v>Трубка ПВХ</v>
      </c>
      <c r="L42" s="42"/>
      <c r="M42" s="62" t="str">
        <f t="shared" si="12"/>
        <v>м.</v>
      </c>
      <c r="N42" s="44">
        <f t="shared" si="10"/>
        <v>28.491525423728813</v>
      </c>
      <c r="O42" s="38"/>
      <c r="P42" s="43">
        <f t="shared" si="13"/>
        <v>300</v>
      </c>
      <c r="Q42" s="45">
        <f t="shared" si="11"/>
        <v>0</v>
      </c>
      <c r="R42" s="40"/>
      <c r="S42" s="40"/>
      <c r="T42" s="40"/>
      <c r="U42" s="40"/>
      <c r="V42" s="40"/>
      <c r="W42" s="40"/>
      <c r="X42" s="40"/>
      <c r="Y42" s="40"/>
      <c r="Z42" s="40"/>
      <c r="AA42" s="40"/>
    </row>
    <row r="43" spans="1:27" s="46" customFormat="1" ht="15.75" x14ac:dyDescent="0.25">
      <c r="A43" s="36"/>
      <c r="B43" s="76">
        <v>4</v>
      </c>
      <c r="C43" s="80" t="s">
        <v>105</v>
      </c>
      <c r="D43" s="80" t="s">
        <v>106</v>
      </c>
      <c r="E43" s="77" t="s">
        <v>12</v>
      </c>
      <c r="F43" s="38">
        <v>2371.3898305084745</v>
      </c>
      <c r="G43" s="78">
        <v>2</v>
      </c>
      <c r="H43" s="39">
        <f t="shared" si="9"/>
        <v>4742.7796610169489</v>
      </c>
      <c r="I43" s="40"/>
      <c r="J43" s="41">
        <v>4</v>
      </c>
      <c r="K43" s="61" t="str">
        <f t="shared" si="14"/>
        <v>Амортизатор</v>
      </c>
      <c r="L43" s="42"/>
      <c r="M43" s="62" t="str">
        <f t="shared" si="12"/>
        <v>шт.</v>
      </c>
      <c r="N43" s="44">
        <f t="shared" si="10"/>
        <v>2371.3898305084745</v>
      </c>
      <c r="O43" s="38"/>
      <c r="P43" s="43">
        <f t="shared" si="13"/>
        <v>2</v>
      </c>
      <c r="Q43" s="45">
        <f t="shared" si="11"/>
        <v>0</v>
      </c>
      <c r="R43" s="40"/>
      <c r="S43" s="40"/>
      <c r="T43" s="40"/>
      <c r="U43" s="40"/>
      <c r="V43" s="40"/>
      <c r="W43" s="40"/>
      <c r="X43" s="40"/>
      <c r="Y43" s="40"/>
      <c r="Z43" s="40"/>
      <c r="AA43" s="40"/>
    </row>
    <row r="44" spans="1:27" s="46" customFormat="1" ht="15.75" x14ac:dyDescent="0.25">
      <c r="A44" s="36"/>
      <c r="B44" s="76">
        <v>5</v>
      </c>
      <c r="C44" s="80" t="s">
        <v>107</v>
      </c>
      <c r="D44" s="80" t="s">
        <v>108</v>
      </c>
      <c r="E44" s="77" t="s">
        <v>12</v>
      </c>
      <c r="F44" s="38">
        <v>2870.5593220338988</v>
      </c>
      <c r="G44" s="78">
        <v>2</v>
      </c>
      <c r="H44" s="39">
        <f t="shared" si="9"/>
        <v>5741.1186440677975</v>
      </c>
      <c r="I44" s="40"/>
      <c r="J44" s="41">
        <v>5</v>
      </c>
      <c r="K44" s="61" t="str">
        <f t="shared" si="14"/>
        <v>Амортизатор КАМАЗ</v>
      </c>
      <c r="L44" s="42"/>
      <c r="M44" s="62" t="str">
        <f t="shared" si="12"/>
        <v>шт.</v>
      </c>
      <c r="N44" s="44">
        <f t="shared" si="10"/>
        <v>2870.5593220338988</v>
      </c>
      <c r="O44" s="38"/>
      <c r="P44" s="43">
        <f t="shared" si="13"/>
        <v>2</v>
      </c>
      <c r="Q44" s="45">
        <f t="shared" si="11"/>
        <v>0</v>
      </c>
      <c r="R44" s="40"/>
      <c r="S44" s="40"/>
      <c r="T44" s="40"/>
      <c r="U44" s="40"/>
      <c r="V44" s="40"/>
      <c r="W44" s="40"/>
      <c r="X44" s="40"/>
      <c r="Y44" s="40"/>
      <c r="Z44" s="40"/>
      <c r="AA44" s="40"/>
    </row>
    <row r="45" spans="1:27" s="46" customFormat="1" ht="15.75" x14ac:dyDescent="0.25">
      <c r="A45" s="36"/>
      <c r="B45" s="76">
        <v>6</v>
      </c>
      <c r="C45" s="80" t="s">
        <v>109</v>
      </c>
      <c r="D45" s="80" t="s">
        <v>110</v>
      </c>
      <c r="E45" s="77" t="s">
        <v>12</v>
      </c>
      <c r="F45" s="38">
        <v>8813.5593220338997</v>
      </c>
      <c r="G45" s="78">
        <v>8</v>
      </c>
      <c r="H45" s="39">
        <f t="shared" si="9"/>
        <v>70508.474576271197</v>
      </c>
      <c r="I45" s="40"/>
      <c r="J45" s="41">
        <v>6</v>
      </c>
      <c r="K45" s="61" t="str">
        <f t="shared" si="14"/>
        <v>Барабан тормозной</v>
      </c>
      <c r="L45" s="42"/>
      <c r="M45" s="62" t="str">
        <f t="shared" si="12"/>
        <v>шт.</v>
      </c>
      <c r="N45" s="44">
        <f t="shared" si="10"/>
        <v>8813.5593220338997</v>
      </c>
      <c r="O45" s="38"/>
      <c r="P45" s="43">
        <f t="shared" si="13"/>
        <v>8</v>
      </c>
      <c r="Q45" s="45">
        <f t="shared" si="11"/>
        <v>0</v>
      </c>
      <c r="R45" s="40"/>
      <c r="S45" s="40"/>
      <c r="T45" s="40"/>
      <c r="U45" s="40"/>
      <c r="V45" s="40"/>
      <c r="W45" s="40"/>
      <c r="X45" s="40"/>
      <c r="Y45" s="40"/>
      <c r="Z45" s="40"/>
      <c r="AA45" s="40"/>
    </row>
    <row r="46" spans="1:27" s="46" customFormat="1" ht="31.5" x14ac:dyDescent="0.25">
      <c r="A46" s="36"/>
      <c r="B46" s="76">
        <v>7</v>
      </c>
      <c r="C46" s="80" t="s">
        <v>111</v>
      </c>
      <c r="D46" s="80" t="s">
        <v>112</v>
      </c>
      <c r="E46" s="77" t="s">
        <v>12</v>
      </c>
      <c r="F46" s="38">
        <v>221.57627118644066</v>
      </c>
      <c r="G46" s="78">
        <v>2</v>
      </c>
      <c r="H46" s="39">
        <f t="shared" si="9"/>
        <v>443.15254237288133</v>
      </c>
      <c r="I46" s="40"/>
      <c r="J46" s="41">
        <v>7</v>
      </c>
      <c r="K46" s="61" t="str">
        <f t="shared" si="14"/>
        <v>Бачок стеклоомывателя МАЗ, КАМАЗ</v>
      </c>
      <c r="L46" s="42"/>
      <c r="M46" s="62" t="str">
        <f t="shared" si="12"/>
        <v>шт.</v>
      </c>
      <c r="N46" s="44">
        <f t="shared" si="10"/>
        <v>221.57627118644066</v>
      </c>
      <c r="O46" s="38"/>
      <c r="P46" s="43">
        <f t="shared" si="13"/>
        <v>2</v>
      </c>
      <c r="Q46" s="45">
        <f t="shared" si="11"/>
        <v>0</v>
      </c>
      <c r="R46" s="40"/>
      <c r="S46" s="40"/>
      <c r="T46" s="40"/>
      <c r="U46" s="40"/>
      <c r="V46" s="40"/>
      <c r="W46" s="40"/>
      <c r="X46" s="40"/>
      <c r="Y46" s="40"/>
      <c r="Z46" s="40"/>
      <c r="AA46" s="40"/>
    </row>
    <row r="47" spans="1:27" s="46" customFormat="1" ht="15.75" x14ac:dyDescent="0.25">
      <c r="A47" s="36"/>
      <c r="B47" s="76">
        <v>8</v>
      </c>
      <c r="C47" s="80" t="s">
        <v>113</v>
      </c>
      <c r="D47" s="80" t="s">
        <v>114</v>
      </c>
      <c r="E47" s="77" t="s">
        <v>12</v>
      </c>
      <c r="F47" s="38">
        <v>140614.89830508473</v>
      </c>
      <c r="G47" s="78">
        <v>1</v>
      </c>
      <c r="H47" s="39">
        <f t="shared" si="9"/>
        <v>140614.89830508473</v>
      </c>
      <c r="I47" s="40"/>
      <c r="J47" s="41">
        <v>8</v>
      </c>
      <c r="K47" s="61" t="str">
        <f t="shared" si="14"/>
        <v xml:space="preserve">Блок цилиндров в сборе </v>
      </c>
      <c r="L47" s="42"/>
      <c r="M47" s="62" t="str">
        <f t="shared" si="12"/>
        <v>шт.</v>
      </c>
      <c r="N47" s="44">
        <f t="shared" si="10"/>
        <v>140614.89830508473</v>
      </c>
      <c r="O47" s="38"/>
      <c r="P47" s="43">
        <f t="shared" si="13"/>
        <v>1</v>
      </c>
      <c r="Q47" s="45">
        <f t="shared" si="11"/>
        <v>0</v>
      </c>
      <c r="R47" s="40"/>
      <c r="S47" s="40"/>
      <c r="T47" s="40"/>
      <c r="U47" s="40"/>
      <c r="V47" s="40"/>
      <c r="W47" s="40"/>
      <c r="X47" s="40"/>
      <c r="Y47" s="40"/>
      <c r="Z47" s="40"/>
      <c r="AA47" s="40"/>
    </row>
    <row r="48" spans="1:27" s="46" customFormat="1" ht="31.5" x14ac:dyDescent="0.25">
      <c r="A48" s="36"/>
      <c r="B48" s="76">
        <v>9</v>
      </c>
      <c r="C48" s="80" t="s">
        <v>115</v>
      </c>
      <c r="D48" s="80" t="s">
        <v>116</v>
      </c>
      <c r="E48" s="77" t="s">
        <v>117</v>
      </c>
      <c r="F48" s="38">
        <v>91.610169491525426</v>
      </c>
      <c r="G48" s="78">
        <v>40</v>
      </c>
      <c r="H48" s="39">
        <f t="shared" si="9"/>
        <v>3664.406779661017</v>
      </c>
      <c r="I48" s="40"/>
      <c r="J48" s="41">
        <v>9</v>
      </c>
      <c r="K48" s="61" t="str">
        <f t="shared" si="14"/>
        <v>Болт карданный  КАМАЗ с гайкой М 16х42</v>
      </c>
      <c r="L48" s="42"/>
      <c r="M48" s="62" t="str">
        <f t="shared" si="12"/>
        <v>компл.</v>
      </c>
      <c r="N48" s="44">
        <f t="shared" si="10"/>
        <v>91.610169491525426</v>
      </c>
      <c r="O48" s="38"/>
      <c r="P48" s="43">
        <f t="shared" si="13"/>
        <v>40</v>
      </c>
      <c r="Q48" s="45">
        <f t="shared" si="11"/>
        <v>0</v>
      </c>
      <c r="R48" s="40"/>
      <c r="S48" s="40"/>
      <c r="T48" s="40"/>
      <c r="U48" s="40"/>
      <c r="V48" s="40"/>
      <c r="W48" s="40"/>
      <c r="X48" s="40"/>
      <c r="Y48" s="40"/>
      <c r="Z48" s="40"/>
      <c r="AA48" s="40"/>
    </row>
    <row r="49" spans="1:27" s="46" customFormat="1" ht="15.75" x14ac:dyDescent="0.25">
      <c r="A49" s="36"/>
      <c r="B49" s="76">
        <v>10</v>
      </c>
      <c r="C49" s="80" t="s">
        <v>118</v>
      </c>
      <c r="D49" s="80" t="s">
        <v>119</v>
      </c>
      <c r="E49" s="77" t="s">
        <v>12</v>
      </c>
      <c r="F49" s="38">
        <v>4489.0254237288136</v>
      </c>
      <c r="G49" s="78">
        <v>1</v>
      </c>
      <c r="H49" s="39">
        <f t="shared" si="9"/>
        <v>4489.0254237288136</v>
      </c>
      <c r="I49" s="40"/>
      <c r="J49" s="41">
        <v>10</v>
      </c>
      <c r="K49" s="61" t="str">
        <f t="shared" si="14"/>
        <v xml:space="preserve">Вал карданный задний </v>
      </c>
      <c r="L49" s="42"/>
      <c r="M49" s="62" t="str">
        <f t="shared" si="12"/>
        <v>шт.</v>
      </c>
      <c r="N49" s="44">
        <f t="shared" si="10"/>
        <v>4489.0254237288136</v>
      </c>
      <c r="O49" s="38"/>
      <c r="P49" s="43">
        <f t="shared" si="13"/>
        <v>1</v>
      </c>
      <c r="Q49" s="45">
        <f t="shared" si="11"/>
        <v>0</v>
      </c>
      <c r="R49" s="40"/>
      <c r="S49" s="40"/>
      <c r="T49" s="40"/>
      <c r="U49" s="40"/>
      <c r="V49" s="40"/>
      <c r="W49" s="40"/>
      <c r="X49" s="40"/>
      <c r="Y49" s="40"/>
      <c r="Z49" s="40"/>
      <c r="AA49" s="40"/>
    </row>
    <row r="50" spans="1:27" s="46" customFormat="1" ht="30" x14ac:dyDescent="0.25">
      <c r="A50" s="36"/>
      <c r="B50" s="76">
        <v>11</v>
      </c>
      <c r="C50" s="80" t="s">
        <v>120</v>
      </c>
      <c r="D50" s="80" t="s">
        <v>121</v>
      </c>
      <c r="E50" s="77" t="s">
        <v>12</v>
      </c>
      <c r="F50" s="38">
        <v>5985.7203389830511</v>
      </c>
      <c r="G50" s="78">
        <v>1</v>
      </c>
      <c r="H50" s="39">
        <f t="shared" si="9"/>
        <v>5985.7203389830511</v>
      </c>
      <c r="I50" s="40"/>
      <c r="J50" s="41">
        <v>11</v>
      </c>
      <c r="K50" s="61" t="str">
        <f t="shared" si="14"/>
        <v xml:space="preserve">Вал карданный среднего моста </v>
      </c>
      <c r="L50" s="42"/>
      <c r="M50" s="62" t="str">
        <f t="shared" si="12"/>
        <v>шт.</v>
      </c>
      <c r="N50" s="44">
        <f t="shared" si="10"/>
        <v>5985.7203389830511</v>
      </c>
      <c r="O50" s="38"/>
      <c r="P50" s="43">
        <f t="shared" si="13"/>
        <v>1</v>
      </c>
      <c r="Q50" s="45">
        <f t="shared" si="11"/>
        <v>0</v>
      </c>
      <c r="R50" s="40"/>
      <c r="S50" s="40"/>
      <c r="T50" s="40"/>
      <c r="U50" s="40"/>
      <c r="V50" s="40"/>
      <c r="W50" s="40"/>
      <c r="X50" s="40"/>
      <c r="Y50" s="40"/>
      <c r="Z50" s="40"/>
      <c r="AA50" s="40"/>
    </row>
    <row r="51" spans="1:27" s="46" customFormat="1" ht="30" x14ac:dyDescent="0.25">
      <c r="A51" s="36"/>
      <c r="B51" s="76">
        <v>12</v>
      </c>
      <c r="C51" s="80" t="s">
        <v>122</v>
      </c>
      <c r="D51" s="80" t="s">
        <v>123</v>
      </c>
      <c r="E51" s="77" t="s">
        <v>12</v>
      </c>
      <c r="F51" s="38">
        <v>1935.5847457627117</v>
      </c>
      <c r="G51" s="78">
        <v>2</v>
      </c>
      <c r="H51" s="39">
        <f t="shared" si="9"/>
        <v>3871.1694915254234</v>
      </c>
      <c r="I51" s="40"/>
      <c r="J51" s="41">
        <v>12</v>
      </c>
      <c r="K51" s="61" t="str">
        <f t="shared" si="14"/>
        <v>Вкладыши коренные КАМАЗ</v>
      </c>
      <c r="L51" s="42"/>
      <c r="M51" s="62" t="str">
        <f t="shared" si="12"/>
        <v>шт.</v>
      </c>
      <c r="N51" s="44">
        <f t="shared" si="10"/>
        <v>1935.5847457627117</v>
      </c>
      <c r="O51" s="38"/>
      <c r="P51" s="43">
        <f t="shared" si="13"/>
        <v>2</v>
      </c>
      <c r="Q51" s="45">
        <f t="shared" si="11"/>
        <v>0</v>
      </c>
      <c r="R51" s="40"/>
      <c r="S51" s="40"/>
      <c r="T51" s="40"/>
      <c r="U51" s="40"/>
      <c r="V51" s="40"/>
      <c r="W51" s="40"/>
      <c r="X51" s="40"/>
      <c r="Y51" s="40"/>
      <c r="Z51" s="40"/>
      <c r="AA51" s="40"/>
    </row>
    <row r="52" spans="1:27" s="46" customFormat="1" ht="30" x14ac:dyDescent="0.25">
      <c r="A52" s="36"/>
      <c r="B52" s="76">
        <v>13</v>
      </c>
      <c r="C52" s="80" t="s">
        <v>124</v>
      </c>
      <c r="D52" s="80" t="s">
        <v>125</v>
      </c>
      <c r="E52" s="77" t="s">
        <v>12</v>
      </c>
      <c r="F52" s="38">
        <v>2695.1186440677966</v>
      </c>
      <c r="G52" s="78">
        <v>2</v>
      </c>
      <c r="H52" s="39">
        <f t="shared" si="9"/>
        <v>5390.2372881355932</v>
      </c>
      <c r="I52" s="40"/>
      <c r="J52" s="41">
        <v>13</v>
      </c>
      <c r="K52" s="61" t="str">
        <f t="shared" si="14"/>
        <v>Вкладыши шатунные КАМАЗ</v>
      </c>
      <c r="L52" s="42"/>
      <c r="M52" s="62" t="str">
        <f t="shared" si="12"/>
        <v>шт.</v>
      </c>
      <c r="N52" s="44">
        <f t="shared" si="10"/>
        <v>2695.1186440677966</v>
      </c>
      <c r="O52" s="38"/>
      <c r="P52" s="43">
        <f t="shared" si="13"/>
        <v>2</v>
      </c>
      <c r="Q52" s="45">
        <f t="shared" si="11"/>
        <v>0</v>
      </c>
      <c r="R52" s="40"/>
      <c r="S52" s="40"/>
      <c r="T52" s="40"/>
      <c r="U52" s="40"/>
      <c r="V52" s="40"/>
      <c r="W52" s="40"/>
      <c r="X52" s="40"/>
      <c r="Y52" s="40"/>
      <c r="Z52" s="40"/>
      <c r="AA52" s="40"/>
    </row>
    <row r="53" spans="1:27" s="46" customFormat="1" ht="30" x14ac:dyDescent="0.25">
      <c r="A53" s="36"/>
      <c r="B53" s="76">
        <v>14</v>
      </c>
      <c r="C53" s="80" t="s">
        <v>126</v>
      </c>
      <c r="D53" s="80" t="s">
        <v>127</v>
      </c>
      <c r="E53" s="77" t="s">
        <v>12</v>
      </c>
      <c r="F53" s="38">
        <v>2577.9406779661017</v>
      </c>
      <c r="G53" s="78">
        <v>1</v>
      </c>
      <c r="H53" s="39">
        <f t="shared" si="9"/>
        <v>2577.9406779661017</v>
      </c>
      <c r="I53" s="40"/>
      <c r="J53" s="41">
        <v>14</v>
      </c>
      <c r="K53" s="61" t="str">
        <f t="shared" si="14"/>
        <v>Выключатель массы ВК8608</v>
      </c>
      <c r="L53" s="42"/>
      <c r="M53" s="62" t="str">
        <f t="shared" si="12"/>
        <v>шт.</v>
      </c>
      <c r="N53" s="44">
        <f t="shared" si="10"/>
        <v>2577.9406779661017</v>
      </c>
      <c r="O53" s="38"/>
      <c r="P53" s="43">
        <f t="shared" si="13"/>
        <v>1</v>
      </c>
      <c r="Q53" s="45">
        <f t="shared" si="11"/>
        <v>0</v>
      </c>
      <c r="R53" s="40"/>
      <c r="S53" s="40"/>
      <c r="T53" s="40"/>
      <c r="U53" s="40"/>
      <c r="V53" s="40"/>
      <c r="W53" s="40"/>
      <c r="X53" s="40"/>
      <c r="Y53" s="40"/>
      <c r="Z53" s="40"/>
      <c r="AA53" s="40"/>
    </row>
    <row r="54" spans="1:27" s="46" customFormat="1" ht="30" x14ac:dyDescent="0.25">
      <c r="A54" s="36"/>
      <c r="B54" s="76">
        <v>15</v>
      </c>
      <c r="C54" s="80" t="s">
        <v>128</v>
      </c>
      <c r="D54" s="80" t="s">
        <v>129</v>
      </c>
      <c r="E54" s="77" t="s">
        <v>12</v>
      </c>
      <c r="F54" s="38">
        <v>8898.3050847457635</v>
      </c>
      <c r="G54" s="78">
        <v>1</v>
      </c>
      <c r="H54" s="39">
        <f t="shared" si="9"/>
        <v>8898.3050847457635</v>
      </c>
      <c r="I54" s="40"/>
      <c r="J54" s="41">
        <v>15</v>
      </c>
      <c r="K54" s="61" t="str">
        <f t="shared" si="14"/>
        <v>Вязкостная муфта включения</v>
      </c>
      <c r="L54" s="42"/>
      <c r="M54" s="62" t="str">
        <f t="shared" si="12"/>
        <v>шт.</v>
      </c>
      <c r="N54" s="44">
        <f t="shared" si="10"/>
        <v>8898.3050847457635</v>
      </c>
      <c r="O54" s="38"/>
      <c r="P54" s="43">
        <f t="shared" si="13"/>
        <v>1</v>
      </c>
      <c r="Q54" s="45">
        <f t="shared" si="11"/>
        <v>0</v>
      </c>
      <c r="R54" s="40"/>
      <c r="S54" s="40"/>
      <c r="T54" s="40"/>
      <c r="U54" s="40"/>
      <c r="V54" s="40"/>
      <c r="W54" s="40"/>
      <c r="X54" s="40"/>
      <c r="Y54" s="40"/>
      <c r="Z54" s="40"/>
      <c r="AA54" s="40"/>
    </row>
    <row r="55" spans="1:27" s="46" customFormat="1" ht="30" x14ac:dyDescent="0.25">
      <c r="A55" s="36"/>
      <c r="B55" s="76">
        <v>16</v>
      </c>
      <c r="C55" s="80" t="s">
        <v>130</v>
      </c>
      <c r="D55" s="80" t="s">
        <v>131</v>
      </c>
      <c r="E55" s="77" t="s">
        <v>12</v>
      </c>
      <c r="F55" s="38">
        <v>9181.516949152543</v>
      </c>
      <c r="G55" s="78">
        <v>1</v>
      </c>
      <c r="H55" s="39">
        <f t="shared" si="9"/>
        <v>9181.516949152543</v>
      </c>
      <c r="I55" s="40"/>
      <c r="J55" s="41">
        <v>16</v>
      </c>
      <c r="K55" s="61" t="str">
        <f t="shared" si="14"/>
        <v>Генератор КАМАЗ-Евро (75А)</v>
      </c>
      <c r="L55" s="42"/>
      <c r="M55" s="62" t="str">
        <f t="shared" si="12"/>
        <v>шт.</v>
      </c>
      <c r="N55" s="44">
        <f t="shared" si="10"/>
        <v>9181.516949152543</v>
      </c>
      <c r="O55" s="38"/>
      <c r="P55" s="43">
        <f t="shared" si="13"/>
        <v>1</v>
      </c>
      <c r="Q55" s="45">
        <f t="shared" si="11"/>
        <v>0</v>
      </c>
      <c r="R55" s="40"/>
      <c r="S55" s="40"/>
      <c r="T55" s="40"/>
      <c r="U55" s="40"/>
      <c r="V55" s="40"/>
      <c r="W55" s="40"/>
      <c r="X55" s="40"/>
      <c r="Y55" s="40"/>
      <c r="Z55" s="40"/>
      <c r="AA55" s="40"/>
    </row>
    <row r="56" spans="1:27" s="46" customFormat="1" ht="15.75" x14ac:dyDescent="0.25">
      <c r="A56" s="36"/>
      <c r="B56" s="76">
        <v>17</v>
      </c>
      <c r="C56" s="80" t="s">
        <v>132</v>
      </c>
      <c r="D56" s="80" t="s">
        <v>133</v>
      </c>
      <c r="E56" s="77" t="s">
        <v>12</v>
      </c>
      <c r="F56" s="38">
        <v>2434.0847457627119</v>
      </c>
      <c r="G56" s="78">
        <v>1</v>
      </c>
      <c r="H56" s="39">
        <f t="shared" si="9"/>
        <v>2434.0847457627119</v>
      </c>
      <c r="I56" s="40"/>
      <c r="J56" s="41">
        <v>17</v>
      </c>
      <c r="K56" s="61" t="str">
        <f t="shared" si="14"/>
        <v>Глушитель</v>
      </c>
      <c r="L56" s="42"/>
      <c r="M56" s="62" t="str">
        <f t="shared" si="12"/>
        <v>шт.</v>
      </c>
      <c r="N56" s="44">
        <f t="shared" si="10"/>
        <v>2434.0847457627119</v>
      </c>
      <c r="O56" s="38"/>
      <c r="P56" s="43">
        <f t="shared" si="13"/>
        <v>1</v>
      </c>
      <c r="Q56" s="45">
        <f t="shared" si="11"/>
        <v>0</v>
      </c>
      <c r="R56" s="40"/>
      <c r="S56" s="40"/>
      <c r="T56" s="40"/>
      <c r="U56" s="40"/>
      <c r="V56" s="40"/>
      <c r="W56" s="40"/>
      <c r="X56" s="40"/>
      <c r="Y56" s="40"/>
      <c r="Z56" s="40"/>
      <c r="AA56" s="40"/>
    </row>
    <row r="57" spans="1:27" s="46" customFormat="1" ht="15.75" x14ac:dyDescent="0.25">
      <c r="A57" s="36"/>
      <c r="B57" s="76">
        <v>18</v>
      </c>
      <c r="C57" s="80" t="s">
        <v>134</v>
      </c>
      <c r="D57" s="80" t="s">
        <v>135</v>
      </c>
      <c r="E57" s="77" t="s">
        <v>12</v>
      </c>
      <c r="F57" s="38">
        <v>8668.0508474576272</v>
      </c>
      <c r="G57" s="78">
        <v>8</v>
      </c>
      <c r="H57" s="39">
        <f t="shared" si="9"/>
        <v>69344.406779661018</v>
      </c>
      <c r="I57" s="40"/>
      <c r="J57" s="41">
        <v>18</v>
      </c>
      <c r="K57" s="61" t="str">
        <f t="shared" si="14"/>
        <v>Головка блока в сборе</v>
      </c>
      <c r="L57" s="42"/>
      <c r="M57" s="62" t="str">
        <f t="shared" si="12"/>
        <v>шт.</v>
      </c>
      <c r="N57" s="44">
        <f t="shared" si="10"/>
        <v>8668.0508474576272</v>
      </c>
      <c r="O57" s="38"/>
      <c r="P57" s="43">
        <f t="shared" si="13"/>
        <v>8</v>
      </c>
      <c r="Q57" s="45">
        <f t="shared" si="11"/>
        <v>0</v>
      </c>
      <c r="R57" s="40"/>
      <c r="S57" s="40"/>
      <c r="T57" s="40"/>
      <c r="U57" s="40"/>
      <c r="V57" s="40"/>
      <c r="W57" s="40"/>
      <c r="X57" s="40"/>
      <c r="Y57" s="40"/>
      <c r="Z57" s="40"/>
      <c r="AA57" s="40"/>
    </row>
    <row r="58" spans="1:27" s="46" customFormat="1" ht="15.75" x14ac:dyDescent="0.25">
      <c r="A58" s="36"/>
      <c r="B58" s="76">
        <v>19</v>
      </c>
      <c r="C58" s="80" t="s">
        <v>136</v>
      </c>
      <c r="D58" s="80" t="s">
        <v>137</v>
      </c>
      <c r="E58" s="77" t="s">
        <v>12</v>
      </c>
      <c r="F58" s="38">
        <v>251.70338983050848</v>
      </c>
      <c r="G58" s="78">
        <v>10</v>
      </c>
      <c r="H58" s="39">
        <f t="shared" si="9"/>
        <v>2517.0338983050847</v>
      </c>
      <c r="I58" s="40"/>
      <c r="J58" s="41">
        <v>19</v>
      </c>
      <c r="K58" s="61" t="str">
        <f t="shared" si="14"/>
        <v>Гофра</v>
      </c>
      <c r="L58" s="42"/>
      <c r="M58" s="62" t="str">
        <f t="shared" si="12"/>
        <v>шт.</v>
      </c>
      <c r="N58" s="44">
        <f t="shared" si="10"/>
        <v>251.70338983050848</v>
      </c>
      <c r="O58" s="38"/>
      <c r="P58" s="43">
        <f t="shared" si="13"/>
        <v>10</v>
      </c>
      <c r="Q58" s="45">
        <f t="shared" si="11"/>
        <v>0</v>
      </c>
      <c r="R58" s="40"/>
      <c r="S58" s="40"/>
      <c r="T58" s="40"/>
      <c r="U58" s="40"/>
      <c r="V58" s="40"/>
      <c r="W58" s="40"/>
      <c r="X58" s="40"/>
      <c r="Y58" s="40"/>
      <c r="Z58" s="40"/>
      <c r="AA58" s="40"/>
    </row>
    <row r="59" spans="1:27" s="46" customFormat="1" ht="31.5" x14ac:dyDescent="0.25">
      <c r="A59" s="36"/>
      <c r="B59" s="76">
        <v>20</v>
      </c>
      <c r="C59" s="80" t="s">
        <v>138</v>
      </c>
      <c r="D59" s="80" t="s">
        <v>139</v>
      </c>
      <c r="E59" s="77" t="s">
        <v>12</v>
      </c>
      <c r="F59" s="38">
        <v>477.23728813559325</v>
      </c>
      <c r="G59" s="78">
        <v>10</v>
      </c>
      <c r="H59" s="39">
        <f t="shared" si="9"/>
        <v>4772.3728813559328</v>
      </c>
      <c r="I59" s="40"/>
      <c r="J59" s="41">
        <v>20</v>
      </c>
      <c r="K59" s="61" t="str">
        <f t="shared" si="14"/>
        <v>Датчик давления масла ММ370</v>
      </c>
      <c r="L59" s="42"/>
      <c r="M59" s="62" t="str">
        <f t="shared" si="12"/>
        <v>шт.</v>
      </c>
      <c r="N59" s="44">
        <f t="shared" si="10"/>
        <v>477.23728813559325</v>
      </c>
      <c r="O59" s="38"/>
      <c r="P59" s="43">
        <f t="shared" si="13"/>
        <v>10</v>
      </c>
      <c r="Q59" s="45">
        <f t="shared" si="11"/>
        <v>0</v>
      </c>
      <c r="R59" s="40"/>
      <c r="S59" s="40"/>
      <c r="T59" s="40"/>
      <c r="U59" s="40"/>
      <c r="V59" s="40"/>
      <c r="W59" s="40"/>
      <c r="X59" s="40"/>
      <c r="Y59" s="40"/>
      <c r="Z59" s="40"/>
      <c r="AA59" s="40"/>
    </row>
    <row r="60" spans="1:27" s="46" customFormat="1" ht="15.75" x14ac:dyDescent="0.25">
      <c r="A60" s="36"/>
      <c r="B60" s="76">
        <v>21</v>
      </c>
      <c r="C60" s="80" t="s">
        <v>140</v>
      </c>
      <c r="D60" s="80" t="s">
        <v>141</v>
      </c>
      <c r="E60" s="77" t="s">
        <v>12</v>
      </c>
      <c r="F60" s="38">
        <v>860000</v>
      </c>
      <c r="G60" s="78">
        <v>1</v>
      </c>
      <c r="H60" s="39">
        <f t="shared" si="9"/>
        <v>860000</v>
      </c>
      <c r="I60" s="40"/>
      <c r="J60" s="41">
        <v>21</v>
      </c>
      <c r="K60" s="61" t="str">
        <f t="shared" si="14"/>
        <v>Двигатель</v>
      </c>
      <c r="L60" s="42"/>
      <c r="M60" s="62" t="str">
        <f t="shared" si="12"/>
        <v>шт.</v>
      </c>
      <c r="N60" s="44">
        <f t="shared" si="10"/>
        <v>860000</v>
      </c>
      <c r="O60" s="38"/>
      <c r="P60" s="43">
        <f t="shared" si="13"/>
        <v>1</v>
      </c>
      <c r="Q60" s="45">
        <f t="shared" si="11"/>
        <v>0</v>
      </c>
      <c r="R60" s="40"/>
      <c r="S60" s="40"/>
      <c r="T60" s="40"/>
      <c r="U60" s="40"/>
      <c r="V60" s="40"/>
      <c r="W60" s="40"/>
      <c r="X60" s="40"/>
      <c r="Y60" s="40"/>
      <c r="Z60" s="40"/>
      <c r="AA60" s="40"/>
    </row>
    <row r="61" spans="1:27" s="46" customFormat="1" ht="15.75" x14ac:dyDescent="0.25">
      <c r="A61" s="36"/>
      <c r="B61" s="76">
        <v>22</v>
      </c>
      <c r="C61" s="80" t="s">
        <v>142</v>
      </c>
      <c r="D61" s="80" t="s">
        <v>143</v>
      </c>
      <c r="E61" s="77" t="s">
        <v>12</v>
      </c>
      <c r="F61" s="38">
        <v>4101.2711864406783</v>
      </c>
      <c r="G61" s="78">
        <v>2</v>
      </c>
      <c r="H61" s="39">
        <f t="shared" si="9"/>
        <v>8202.5423728813566</v>
      </c>
      <c r="I61" s="40"/>
      <c r="J61" s="41">
        <v>22</v>
      </c>
      <c r="K61" s="61" t="str">
        <f t="shared" si="14"/>
        <v>Диск ведомый</v>
      </c>
      <c r="L61" s="42"/>
      <c r="M61" s="62" t="str">
        <f t="shared" si="12"/>
        <v>шт.</v>
      </c>
      <c r="N61" s="44">
        <f t="shared" si="10"/>
        <v>4101.2711864406783</v>
      </c>
      <c r="O61" s="38"/>
      <c r="P61" s="43">
        <f t="shared" si="13"/>
        <v>2</v>
      </c>
      <c r="Q61" s="45">
        <f t="shared" si="11"/>
        <v>0</v>
      </c>
      <c r="R61" s="40"/>
      <c r="S61" s="40"/>
      <c r="T61" s="40"/>
      <c r="U61" s="40"/>
      <c r="V61" s="40"/>
      <c r="W61" s="40"/>
      <c r="X61" s="40"/>
      <c r="Y61" s="40"/>
      <c r="Z61" s="40"/>
      <c r="AA61" s="40"/>
    </row>
    <row r="62" spans="1:27" s="46" customFormat="1" ht="15.75" x14ac:dyDescent="0.25">
      <c r="A62" s="36"/>
      <c r="B62" s="76">
        <v>23</v>
      </c>
      <c r="C62" s="80" t="s">
        <v>144</v>
      </c>
      <c r="D62" s="80" t="s">
        <v>145</v>
      </c>
      <c r="E62" s="77" t="s">
        <v>12</v>
      </c>
      <c r="F62" s="38">
        <v>4218.4406779661022</v>
      </c>
      <c r="G62" s="78">
        <v>10</v>
      </c>
      <c r="H62" s="39">
        <f t="shared" si="9"/>
        <v>42184.406779661018</v>
      </c>
      <c r="I62" s="40"/>
      <c r="J62" s="41">
        <v>23</v>
      </c>
      <c r="K62" s="61" t="str">
        <f t="shared" si="14"/>
        <v>Диск колеса КАМАЗ</v>
      </c>
      <c r="L62" s="42"/>
      <c r="M62" s="62" t="str">
        <f t="shared" si="12"/>
        <v>шт.</v>
      </c>
      <c r="N62" s="44">
        <f t="shared" si="10"/>
        <v>4218.4406779661022</v>
      </c>
      <c r="O62" s="38"/>
      <c r="P62" s="43">
        <f t="shared" si="13"/>
        <v>10</v>
      </c>
      <c r="Q62" s="45">
        <f t="shared" si="11"/>
        <v>0</v>
      </c>
      <c r="R62" s="40"/>
      <c r="S62" s="40"/>
      <c r="T62" s="40"/>
      <c r="U62" s="40"/>
      <c r="V62" s="40"/>
      <c r="W62" s="40"/>
      <c r="X62" s="40"/>
      <c r="Y62" s="40"/>
      <c r="Z62" s="40"/>
      <c r="AA62" s="40"/>
    </row>
    <row r="63" spans="1:27" s="46" customFormat="1" ht="31.5" x14ac:dyDescent="0.25">
      <c r="A63" s="36"/>
      <c r="B63" s="76">
        <v>24</v>
      </c>
      <c r="C63" s="80" t="s">
        <v>146</v>
      </c>
      <c r="D63" s="80" t="s">
        <v>147</v>
      </c>
      <c r="E63" s="77" t="s">
        <v>12</v>
      </c>
      <c r="F63" s="38">
        <v>11717.906779661016</v>
      </c>
      <c r="G63" s="78">
        <v>1</v>
      </c>
      <c r="H63" s="39">
        <f t="shared" si="9"/>
        <v>11717.906779661016</v>
      </c>
      <c r="I63" s="40"/>
      <c r="J63" s="41">
        <v>24</v>
      </c>
      <c r="K63" s="61" t="str">
        <f t="shared" si="14"/>
        <v>Диск сцепления ведомый  КАМАЗ</v>
      </c>
      <c r="L63" s="42"/>
      <c r="M63" s="62" t="str">
        <f t="shared" si="12"/>
        <v>шт.</v>
      </c>
      <c r="N63" s="44">
        <f t="shared" si="10"/>
        <v>11717.906779661016</v>
      </c>
      <c r="O63" s="38"/>
      <c r="P63" s="43">
        <f t="shared" si="13"/>
        <v>1</v>
      </c>
      <c r="Q63" s="45">
        <f t="shared" si="11"/>
        <v>0</v>
      </c>
      <c r="R63" s="40"/>
      <c r="S63" s="40"/>
      <c r="T63" s="40"/>
      <c r="U63" s="40"/>
      <c r="V63" s="40"/>
      <c r="W63" s="40"/>
      <c r="X63" s="40"/>
      <c r="Y63" s="40"/>
      <c r="Z63" s="40"/>
      <c r="AA63" s="40"/>
    </row>
    <row r="64" spans="1:27" s="46" customFormat="1" ht="31.5" x14ac:dyDescent="0.25">
      <c r="A64" s="36"/>
      <c r="B64" s="76">
        <v>25</v>
      </c>
      <c r="C64" s="80" t="s">
        <v>148</v>
      </c>
      <c r="D64" s="80" t="s">
        <v>149</v>
      </c>
      <c r="E64" s="77" t="s">
        <v>12</v>
      </c>
      <c r="F64" s="38">
        <v>8772.4491525423728</v>
      </c>
      <c r="G64" s="78">
        <v>1</v>
      </c>
      <c r="H64" s="39">
        <f t="shared" si="9"/>
        <v>8772.4491525423728</v>
      </c>
      <c r="I64" s="40"/>
      <c r="J64" s="41">
        <v>25</v>
      </c>
      <c r="K64" s="61" t="str">
        <f t="shared" si="14"/>
        <v>Диск сцепления нажимной КАМАЗ</v>
      </c>
      <c r="L64" s="42"/>
      <c r="M64" s="62" t="str">
        <f t="shared" si="12"/>
        <v>шт.</v>
      </c>
      <c r="N64" s="44">
        <f t="shared" si="10"/>
        <v>8772.4491525423728</v>
      </c>
      <c r="O64" s="38"/>
      <c r="P64" s="43">
        <f t="shared" si="13"/>
        <v>1</v>
      </c>
      <c r="Q64" s="45">
        <f t="shared" si="11"/>
        <v>0</v>
      </c>
      <c r="R64" s="40"/>
      <c r="S64" s="40"/>
      <c r="T64" s="40"/>
      <c r="U64" s="40"/>
      <c r="V64" s="40"/>
      <c r="W64" s="40"/>
      <c r="X64" s="40"/>
      <c r="Y64" s="40"/>
      <c r="Z64" s="40"/>
      <c r="AA64" s="40"/>
    </row>
    <row r="65" spans="1:27" s="46" customFormat="1" ht="15.75" x14ac:dyDescent="0.25">
      <c r="A65" s="36"/>
      <c r="B65" s="76">
        <v>26</v>
      </c>
      <c r="C65" s="80" t="s">
        <v>150</v>
      </c>
      <c r="D65" s="80" t="s">
        <v>151</v>
      </c>
      <c r="E65" s="77" t="s">
        <v>12</v>
      </c>
      <c r="F65" s="38">
        <v>747.81355932203394</v>
      </c>
      <c r="G65" s="78">
        <v>6</v>
      </c>
      <c r="H65" s="39">
        <f t="shared" si="9"/>
        <v>4486.8813559322034</v>
      </c>
      <c r="I65" s="40"/>
      <c r="J65" s="41">
        <v>26</v>
      </c>
      <c r="K65" s="61" t="str">
        <f t="shared" si="14"/>
        <v>Зеркало КАМАЗ</v>
      </c>
      <c r="L65" s="42"/>
      <c r="M65" s="62" t="str">
        <f t="shared" si="12"/>
        <v>шт.</v>
      </c>
      <c r="N65" s="44">
        <f t="shared" si="10"/>
        <v>747.81355932203394</v>
      </c>
      <c r="O65" s="38"/>
      <c r="P65" s="43">
        <f t="shared" si="13"/>
        <v>6</v>
      </c>
      <c r="Q65" s="45">
        <f t="shared" si="11"/>
        <v>0</v>
      </c>
      <c r="R65" s="40"/>
      <c r="S65" s="40"/>
      <c r="T65" s="40"/>
      <c r="U65" s="40"/>
      <c r="V65" s="40"/>
      <c r="W65" s="40"/>
      <c r="X65" s="40"/>
      <c r="Y65" s="40"/>
      <c r="Z65" s="40"/>
      <c r="AA65" s="40"/>
    </row>
    <row r="66" spans="1:27" s="46" customFormat="1" ht="63" x14ac:dyDescent="0.25">
      <c r="A66" s="36"/>
      <c r="B66" s="76">
        <v>27</v>
      </c>
      <c r="C66" s="80" t="s">
        <v>152</v>
      </c>
      <c r="D66" s="80" t="s">
        <v>153</v>
      </c>
      <c r="E66" s="77" t="s">
        <v>12</v>
      </c>
      <c r="F66" s="38">
        <v>5624.5932203389839</v>
      </c>
      <c r="G66" s="78">
        <v>1</v>
      </c>
      <c r="H66" s="39">
        <f t="shared" si="9"/>
        <v>5624.5932203389839</v>
      </c>
      <c r="I66" s="40"/>
      <c r="J66" s="41">
        <v>27</v>
      </c>
      <c r="K66" s="61" t="str">
        <f t="shared" si="14"/>
        <v>Клапан  управл.тормоз.системы прицепа с 2-х пров. приводом  КАМАЗ</v>
      </c>
      <c r="L66" s="42"/>
      <c r="M66" s="62" t="str">
        <f t="shared" si="12"/>
        <v>шт.</v>
      </c>
      <c r="N66" s="44">
        <f t="shared" si="10"/>
        <v>5624.5932203389839</v>
      </c>
      <c r="O66" s="38"/>
      <c r="P66" s="43">
        <f t="shared" si="13"/>
        <v>1</v>
      </c>
      <c r="Q66" s="45">
        <f t="shared" si="11"/>
        <v>0</v>
      </c>
      <c r="R66" s="40"/>
      <c r="S66" s="40"/>
      <c r="T66" s="40"/>
      <c r="U66" s="40"/>
      <c r="V66" s="40"/>
      <c r="W66" s="40"/>
      <c r="X66" s="40"/>
      <c r="Y66" s="40"/>
      <c r="Z66" s="40"/>
      <c r="AA66" s="40"/>
    </row>
    <row r="67" spans="1:27" s="46" customFormat="1" ht="15.75" x14ac:dyDescent="0.25">
      <c r="A67" s="36"/>
      <c r="B67" s="76">
        <v>28</v>
      </c>
      <c r="C67" s="80" t="s">
        <v>154</v>
      </c>
      <c r="D67" s="80" t="s">
        <v>155</v>
      </c>
      <c r="E67" s="77" t="s">
        <v>12</v>
      </c>
      <c r="F67" s="38">
        <v>459.12711864406782</v>
      </c>
      <c r="G67" s="78">
        <v>10</v>
      </c>
      <c r="H67" s="39">
        <f t="shared" si="9"/>
        <v>4591.2711864406783</v>
      </c>
      <c r="I67" s="40"/>
      <c r="J67" s="41">
        <v>28</v>
      </c>
      <c r="K67" s="61" t="str">
        <f t="shared" si="14"/>
        <v>Клемма АКБ</v>
      </c>
      <c r="L67" s="42"/>
      <c r="M67" s="62" t="str">
        <f t="shared" si="12"/>
        <v>шт.</v>
      </c>
      <c r="N67" s="44">
        <f t="shared" si="10"/>
        <v>459.12711864406782</v>
      </c>
      <c r="O67" s="38"/>
      <c r="P67" s="43">
        <f t="shared" si="13"/>
        <v>10</v>
      </c>
      <c r="Q67" s="45">
        <f t="shared" si="11"/>
        <v>0</v>
      </c>
      <c r="R67" s="40"/>
      <c r="S67" s="40"/>
      <c r="T67" s="40"/>
      <c r="U67" s="40"/>
      <c r="V67" s="40"/>
      <c r="W67" s="40"/>
      <c r="X67" s="40"/>
      <c r="Y67" s="40"/>
      <c r="Z67" s="40"/>
      <c r="AA67" s="40"/>
    </row>
    <row r="68" spans="1:27" s="46" customFormat="1" ht="15.75" x14ac:dyDescent="0.25">
      <c r="A68" s="36"/>
      <c r="B68" s="76">
        <v>29</v>
      </c>
      <c r="C68" s="80" t="s">
        <v>156</v>
      </c>
      <c r="D68" s="80" t="s">
        <v>157</v>
      </c>
      <c r="E68" s="77" t="s">
        <v>12</v>
      </c>
      <c r="F68" s="38">
        <v>402.53389830508479</v>
      </c>
      <c r="G68" s="78">
        <v>4</v>
      </c>
      <c r="H68" s="39">
        <f t="shared" si="9"/>
        <v>1610.1355932203392</v>
      </c>
      <c r="I68" s="40"/>
      <c r="J68" s="41">
        <v>29</v>
      </c>
      <c r="K68" s="61" t="str">
        <f t="shared" si="14"/>
        <v>Кольцо чулка заднего моста</v>
      </c>
      <c r="L68" s="42"/>
      <c r="M68" s="62" t="str">
        <f t="shared" si="12"/>
        <v>шт.</v>
      </c>
      <c r="N68" s="44">
        <f t="shared" si="10"/>
        <v>402.53389830508479</v>
      </c>
      <c r="O68" s="38"/>
      <c r="P68" s="43">
        <f t="shared" si="13"/>
        <v>4</v>
      </c>
      <c r="Q68" s="45">
        <f t="shared" si="11"/>
        <v>0</v>
      </c>
      <c r="R68" s="40"/>
      <c r="S68" s="40"/>
      <c r="T68" s="40"/>
      <c r="U68" s="40"/>
      <c r="V68" s="40"/>
      <c r="W68" s="40"/>
      <c r="X68" s="40"/>
      <c r="Y68" s="40"/>
      <c r="Z68" s="40"/>
      <c r="AA68" s="40"/>
    </row>
    <row r="69" spans="1:27" s="46" customFormat="1" ht="31.5" x14ac:dyDescent="0.25">
      <c r="A69" s="36"/>
      <c r="B69" s="76">
        <v>30</v>
      </c>
      <c r="C69" s="80" t="s">
        <v>158</v>
      </c>
      <c r="D69" s="80" t="s">
        <v>159</v>
      </c>
      <c r="E69" s="77" t="s">
        <v>12</v>
      </c>
      <c r="F69" s="38">
        <v>1874.8644067796613</v>
      </c>
      <c r="G69" s="78">
        <v>3</v>
      </c>
      <c r="H69" s="39">
        <f t="shared" si="9"/>
        <v>5624.5932203389839</v>
      </c>
      <c r="I69" s="40"/>
      <c r="J69" s="41">
        <v>30</v>
      </c>
      <c r="K69" s="61" t="str">
        <f t="shared" si="14"/>
        <v>Комплект патрубков радиатора "БРТ" КАМАЗ</v>
      </c>
      <c r="L69" s="42"/>
      <c r="M69" s="62" t="str">
        <f t="shared" si="12"/>
        <v>шт.</v>
      </c>
      <c r="N69" s="44">
        <f t="shared" si="10"/>
        <v>1874.8644067796613</v>
      </c>
      <c r="O69" s="38"/>
      <c r="P69" s="43">
        <f t="shared" si="13"/>
        <v>3</v>
      </c>
      <c r="Q69" s="45">
        <f t="shared" si="11"/>
        <v>0</v>
      </c>
      <c r="R69" s="40"/>
      <c r="S69" s="40"/>
      <c r="T69" s="40"/>
      <c r="U69" s="40"/>
      <c r="V69" s="40"/>
      <c r="W69" s="40"/>
      <c r="X69" s="40"/>
      <c r="Y69" s="40"/>
      <c r="Z69" s="40"/>
      <c r="AA69" s="40"/>
    </row>
    <row r="70" spans="1:27" s="46" customFormat="1" ht="31.5" x14ac:dyDescent="0.25">
      <c r="A70" s="36"/>
      <c r="B70" s="76">
        <v>31</v>
      </c>
      <c r="C70" s="80" t="s">
        <v>160</v>
      </c>
      <c r="D70" s="80" t="s">
        <v>161</v>
      </c>
      <c r="E70" s="77" t="s">
        <v>117</v>
      </c>
      <c r="F70" s="38">
        <v>4369.7118644067805</v>
      </c>
      <c r="G70" s="78">
        <v>1</v>
      </c>
      <c r="H70" s="39">
        <f t="shared" si="9"/>
        <v>4369.7118644067805</v>
      </c>
      <c r="I70" s="40"/>
      <c r="J70" s="41">
        <v>31</v>
      </c>
      <c r="K70" s="61" t="str">
        <f t="shared" si="14"/>
        <v>Комплект поршневых колец</v>
      </c>
      <c r="L70" s="42"/>
      <c r="M70" s="62" t="str">
        <f t="shared" si="12"/>
        <v>компл.</v>
      </c>
      <c r="N70" s="44">
        <f t="shared" si="10"/>
        <v>4369.7118644067805</v>
      </c>
      <c r="O70" s="38"/>
      <c r="P70" s="43">
        <f t="shared" si="13"/>
        <v>1</v>
      </c>
      <c r="Q70" s="45">
        <f t="shared" si="11"/>
        <v>0</v>
      </c>
      <c r="R70" s="40"/>
      <c r="S70" s="40"/>
      <c r="T70" s="40"/>
      <c r="U70" s="40"/>
      <c r="V70" s="40"/>
      <c r="W70" s="40"/>
      <c r="X70" s="40"/>
      <c r="Y70" s="40"/>
      <c r="Z70" s="40"/>
      <c r="AA70" s="40"/>
    </row>
    <row r="71" spans="1:27" s="46" customFormat="1" ht="31.5" x14ac:dyDescent="0.25">
      <c r="A71" s="36"/>
      <c r="B71" s="76">
        <v>32</v>
      </c>
      <c r="C71" s="80" t="s">
        <v>162</v>
      </c>
      <c r="D71" s="80" t="s">
        <v>163</v>
      </c>
      <c r="E71" s="77" t="s">
        <v>12</v>
      </c>
      <c r="F71" s="38">
        <v>1406.1525423728815</v>
      </c>
      <c r="G71" s="78">
        <v>2</v>
      </c>
      <c r="H71" s="39">
        <f t="shared" si="9"/>
        <v>2812.305084745763</v>
      </c>
      <c r="I71" s="40"/>
      <c r="J71" s="41">
        <v>32</v>
      </c>
      <c r="K71" s="61" t="str">
        <f t="shared" si="14"/>
        <v>Комплект прокладок на двигатель КАМАЗ</v>
      </c>
      <c r="L71" s="42"/>
      <c r="M71" s="62" t="str">
        <f t="shared" si="12"/>
        <v>шт.</v>
      </c>
      <c r="N71" s="44">
        <f t="shared" si="10"/>
        <v>1406.1525423728815</v>
      </c>
      <c r="O71" s="38"/>
      <c r="P71" s="43">
        <f t="shared" si="13"/>
        <v>2</v>
      </c>
      <c r="Q71" s="45">
        <f t="shared" si="11"/>
        <v>0</v>
      </c>
      <c r="R71" s="40"/>
      <c r="S71" s="40"/>
      <c r="T71" s="40"/>
      <c r="U71" s="40"/>
      <c r="V71" s="40"/>
      <c r="W71" s="40"/>
      <c r="X71" s="40"/>
      <c r="Y71" s="40"/>
      <c r="Z71" s="40"/>
      <c r="AA71" s="40"/>
    </row>
    <row r="72" spans="1:27" s="46" customFormat="1" ht="45" x14ac:dyDescent="0.25">
      <c r="A72" s="36"/>
      <c r="B72" s="76">
        <v>33</v>
      </c>
      <c r="C72" s="80" t="s">
        <v>164</v>
      </c>
      <c r="D72" s="80" t="s">
        <v>165</v>
      </c>
      <c r="E72" s="77" t="s">
        <v>12</v>
      </c>
      <c r="F72" s="38">
        <v>10298.974576271188</v>
      </c>
      <c r="G72" s="78">
        <v>2</v>
      </c>
      <c r="H72" s="39">
        <f t="shared" si="9"/>
        <v>20597.949152542376</v>
      </c>
      <c r="I72" s="40"/>
      <c r="J72" s="41">
        <v>33</v>
      </c>
      <c r="K72" s="61" t="str">
        <f t="shared" si="14"/>
        <v xml:space="preserve">Компрессор пневмотормозов одноцилиндровый </v>
      </c>
      <c r="L72" s="42"/>
      <c r="M72" s="62" t="str">
        <f t="shared" si="12"/>
        <v>шт.</v>
      </c>
      <c r="N72" s="44">
        <f t="shared" si="10"/>
        <v>10298.974576271188</v>
      </c>
      <c r="O72" s="38"/>
      <c r="P72" s="43">
        <f t="shared" si="13"/>
        <v>2</v>
      </c>
      <c r="Q72" s="45">
        <f t="shared" si="11"/>
        <v>0</v>
      </c>
      <c r="R72" s="40"/>
      <c r="S72" s="40"/>
      <c r="T72" s="40"/>
      <c r="U72" s="40"/>
      <c r="V72" s="40"/>
      <c r="W72" s="40"/>
      <c r="X72" s="40"/>
      <c r="Y72" s="40"/>
      <c r="Z72" s="40"/>
      <c r="AA72" s="40"/>
    </row>
    <row r="73" spans="1:27" s="46" customFormat="1" ht="31.5" x14ac:dyDescent="0.25">
      <c r="A73" s="36"/>
      <c r="B73" s="76">
        <v>34</v>
      </c>
      <c r="C73" s="80" t="s">
        <v>166</v>
      </c>
      <c r="D73" s="80" t="s">
        <v>167</v>
      </c>
      <c r="E73" s="77" t="s">
        <v>12</v>
      </c>
      <c r="F73" s="38">
        <v>527305.88135593222</v>
      </c>
      <c r="G73" s="78">
        <v>2</v>
      </c>
      <c r="H73" s="39">
        <f t="shared" si="9"/>
        <v>1054611.7627118644</v>
      </c>
      <c r="I73" s="40"/>
      <c r="J73" s="41">
        <v>34</v>
      </c>
      <c r="K73" s="61" t="str">
        <f t="shared" si="14"/>
        <v>Коробка передач МАЗ-642508-231</v>
      </c>
      <c r="L73" s="42"/>
      <c r="M73" s="62" t="str">
        <f t="shared" si="12"/>
        <v>шт.</v>
      </c>
      <c r="N73" s="44">
        <f t="shared" si="10"/>
        <v>527305.88135593222</v>
      </c>
      <c r="O73" s="38"/>
      <c r="P73" s="43">
        <f t="shared" si="13"/>
        <v>2</v>
      </c>
      <c r="Q73" s="45">
        <f t="shared" si="11"/>
        <v>0</v>
      </c>
      <c r="R73" s="40"/>
      <c r="S73" s="40"/>
      <c r="T73" s="40"/>
      <c r="U73" s="40"/>
      <c r="V73" s="40"/>
      <c r="W73" s="40"/>
      <c r="X73" s="40"/>
      <c r="Y73" s="40"/>
      <c r="Z73" s="40"/>
      <c r="AA73" s="40"/>
    </row>
    <row r="74" spans="1:27" s="46" customFormat="1" ht="15.75" x14ac:dyDescent="0.25">
      <c r="A74" s="36"/>
      <c r="B74" s="76">
        <v>35</v>
      </c>
      <c r="C74" s="80" t="s">
        <v>168</v>
      </c>
      <c r="D74" s="80" t="s">
        <v>169</v>
      </c>
      <c r="E74" s="77" t="s">
        <v>12</v>
      </c>
      <c r="F74" s="38">
        <v>1225.0508474576272</v>
      </c>
      <c r="G74" s="78">
        <v>1</v>
      </c>
      <c r="H74" s="39">
        <f t="shared" si="9"/>
        <v>1225.0508474576272</v>
      </c>
      <c r="I74" s="40"/>
      <c r="J74" s="41">
        <v>35</v>
      </c>
      <c r="K74" s="61" t="str">
        <f t="shared" si="14"/>
        <v>Крестовина большая</v>
      </c>
      <c r="L74" s="42"/>
      <c r="M74" s="62" t="str">
        <f t="shared" si="12"/>
        <v>шт.</v>
      </c>
      <c r="N74" s="44">
        <f t="shared" si="10"/>
        <v>1225.0508474576272</v>
      </c>
      <c r="O74" s="38"/>
      <c r="P74" s="43">
        <f t="shared" si="13"/>
        <v>1</v>
      </c>
      <c r="Q74" s="45">
        <f t="shared" si="11"/>
        <v>0</v>
      </c>
      <c r="R74" s="40"/>
      <c r="S74" s="40"/>
      <c r="T74" s="40"/>
      <c r="U74" s="40"/>
      <c r="V74" s="40"/>
      <c r="W74" s="40"/>
      <c r="X74" s="40"/>
      <c r="Y74" s="40"/>
      <c r="Z74" s="40"/>
      <c r="AA74" s="40"/>
    </row>
    <row r="75" spans="1:27" s="46" customFormat="1" ht="31.5" x14ac:dyDescent="0.25">
      <c r="A75" s="36"/>
      <c r="B75" s="76">
        <v>36</v>
      </c>
      <c r="C75" s="80" t="s">
        <v>170</v>
      </c>
      <c r="D75" s="80" t="s">
        <v>171</v>
      </c>
      <c r="E75" s="77" t="s">
        <v>12</v>
      </c>
      <c r="F75" s="38">
        <v>1117.4661016949153</v>
      </c>
      <c r="G75" s="78">
        <v>10</v>
      </c>
      <c r="H75" s="39">
        <f t="shared" si="9"/>
        <v>11174.661016949154</v>
      </c>
      <c r="I75" s="40"/>
      <c r="J75" s="41">
        <v>36</v>
      </c>
      <c r="K75" s="61" t="str">
        <f t="shared" si="14"/>
        <v xml:space="preserve">Крестовина вала карданного в сборе </v>
      </c>
      <c r="L75" s="42"/>
      <c r="M75" s="62" t="str">
        <f t="shared" si="12"/>
        <v>шт.</v>
      </c>
      <c r="N75" s="44">
        <f t="shared" si="10"/>
        <v>1117.4661016949153</v>
      </c>
      <c r="O75" s="38"/>
      <c r="P75" s="43">
        <f t="shared" si="13"/>
        <v>10</v>
      </c>
      <c r="Q75" s="45">
        <f t="shared" si="11"/>
        <v>0</v>
      </c>
      <c r="R75" s="40"/>
      <c r="S75" s="40"/>
      <c r="T75" s="40"/>
      <c r="U75" s="40"/>
      <c r="V75" s="40"/>
      <c r="W75" s="40"/>
      <c r="X75" s="40"/>
      <c r="Y75" s="40"/>
      <c r="Z75" s="40"/>
      <c r="AA75" s="40"/>
    </row>
    <row r="76" spans="1:27" s="46" customFormat="1" ht="31.5" x14ac:dyDescent="0.25">
      <c r="A76" s="36"/>
      <c r="B76" s="76">
        <v>37</v>
      </c>
      <c r="C76" s="80" t="s">
        <v>172</v>
      </c>
      <c r="D76" s="80" t="s">
        <v>173</v>
      </c>
      <c r="E76" s="77" t="s">
        <v>12</v>
      </c>
      <c r="F76" s="38">
        <v>874.58474576271192</v>
      </c>
      <c r="G76" s="78">
        <v>20</v>
      </c>
      <c r="H76" s="39">
        <f t="shared" si="9"/>
        <v>17491.694915254237</v>
      </c>
      <c r="I76" s="40"/>
      <c r="J76" s="41">
        <v>37</v>
      </c>
      <c r="K76" s="61" t="str">
        <f t="shared" si="14"/>
        <v>Крестовина вала карданного малая</v>
      </c>
      <c r="L76" s="42"/>
      <c r="M76" s="62" t="str">
        <f t="shared" si="12"/>
        <v>шт.</v>
      </c>
      <c r="N76" s="44">
        <f t="shared" si="10"/>
        <v>874.58474576271192</v>
      </c>
      <c r="O76" s="38"/>
      <c r="P76" s="43">
        <f t="shared" si="13"/>
        <v>20</v>
      </c>
      <c r="Q76" s="45">
        <f t="shared" si="11"/>
        <v>0</v>
      </c>
      <c r="R76" s="40"/>
      <c r="S76" s="40"/>
      <c r="T76" s="40"/>
      <c r="U76" s="40"/>
      <c r="V76" s="40"/>
      <c r="W76" s="40"/>
      <c r="X76" s="40"/>
      <c r="Y76" s="40"/>
      <c r="Z76" s="40"/>
      <c r="AA76" s="40"/>
    </row>
    <row r="77" spans="1:27" s="46" customFormat="1" ht="15.75" x14ac:dyDescent="0.25">
      <c r="A77" s="36"/>
      <c r="B77" s="76">
        <v>38</v>
      </c>
      <c r="C77" s="80" t="s">
        <v>174</v>
      </c>
      <c r="D77" s="80" t="s">
        <v>175</v>
      </c>
      <c r="E77" s="77" t="s">
        <v>12</v>
      </c>
      <c r="F77" s="38">
        <v>17986.983050847459</v>
      </c>
      <c r="G77" s="78">
        <v>1</v>
      </c>
      <c r="H77" s="39">
        <f t="shared" si="9"/>
        <v>17986.983050847459</v>
      </c>
      <c r="I77" s="40"/>
      <c r="J77" s="41">
        <v>38</v>
      </c>
      <c r="K77" s="61" t="str">
        <f t="shared" si="14"/>
        <v>Крюк буксирный КАМАЗ</v>
      </c>
      <c r="L77" s="42"/>
      <c r="M77" s="62" t="str">
        <f t="shared" si="12"/>
        <v>шт.</v>
      </c>
      <c r="N77" s="44">
        <f t="shared" si="10"/>
        <v>17986.983050847459</v>
      </c>
      <c r="O77" s="38"/>
      <c r="P77" s="43">
        <f t="shared" si="13"/>
        <v>1</v>
      </c>
      <c r="Q77" s="45">
        <f t="shared" si="11"/>
        <v>0</v>
      </c>
      <c r="R77" s="40"/>
      <c r="S77" s="40"/>
      <c r="T77" s="40"/>
      <c r="U77" s="40"/>
      <c r="V77" s="40"/>
      <c r="W77" s="40"/>
      <c r="X77" s="40"/>
      <c r="Y77" s="40"/>
      <c r="Z77" s="40"/>
      <c r="AA77" s="40"/>
    </row>
    <row r="78" spans="1:27" s="46" customFormat="1" ht="31.5" x14ac:dyDescent="0.25">
      <c r="A78" s="36"/>
      <c r="B78" s="76">
        <v>39</v>
      </c>
      <c r="C78" s="80" t="s">
        <v>176</v>
      </c>
      <c r="D78" s="80" t="s">
        <v>177</v>
      </c>
      <c r="E78" s="77" t="s">
        <v>12</v>
      </c>
      <c r="F78" s="38">
        <v>2782.4661016949153</v>
      </c>
      <c r="G78" s="78">
        <v>4</v>
      </c>
      <c r="H78" s="39">
        <f t="shared" si="9"/>
        <v>11129.864406779661</v>
      </c>
      <c r="I78" s="40"/>
      <c r="J78" s="41">
        <v>39</v>
      </c>
      <c r="K78" s="61" t="str">
        <f t="shared" si="14"/>
        <v>лист №1 задней рессоры КАМАЗ</v>
      </c>
      <c r="L78" s="42"/>
      <c r="M78" s="62" t="str">
        <f t="shared" si="12"/>
        <v>шт.</v>
      </c>
      <c r="N78" s="44">
        <f t="shared" si="10"/>
        <v>2782.4661016949153</v>
      </c>
      <c r="O78" s="38"/>
      <c r="P78" s="43">
        <f t="shared" si="13"/>
        <v>4</v>
      </c>
      <c r="Q78" s="45">
        <f t="shared" si="11"/>
        <v>0</v>
      </c>
      <c r="R78" s="40"/>
      <c r="S78" s="40"/>
      <c r="T78" s="40"/>
      <c r="U78" s="40"/>
      <c r="V78" s="40"/>
      <c r="W78" s="40"/>
      <c r="X78" s="40"/>
      <c r="Y78" s="40"/>
      <c r="Z78" s="40"/>
      <c r="AA78" s="40"/>
    </row>
    <row r="79" spans="1:27" s="46" customFormat="1" ht="31.5" x14ac:dyDescent="0.25">
      <c r="A79" s="36"/>
      <c r="B79" s="76">
        <v>40</v>
      </c>
      <c r="C79" s="80" t="s">
        <v>178</v>
      </c>
      <c r="D79" s="80" t="s">
        <v>179</v>
      </c>
      <c r="E79" s="77" t="s">
        <v>12</v>
      </c>
      <c r="F79" s="38">
        <v>1546.7627118644068</v>
      </c>
      <c r="G79" s="78">
        <v>2</v>
      </c>
      <c r="H79" s="39">
        <f t="shared" si="9"/>
        <v>3093.5254237288136</v>
      </c>
      <c r="I79" s="40"/>
      <c r="J79" s="41">
        <v>40</v>
      </c>
      <c r="K79" s="61" t="str">
        <f t="shared" si="14"/>
        <v>лист №1 передней рессоры КАМАЗ</v>
      </c>
      <c r="L79" s="42"/>
      <c r="M79" s="62" t="str">
        <f t="shared" si="12"/>
        <v>шт.</v>
      </c>
      <c r="N79" s="44">
        <f t="shared" si="10"/>
        <v>1546.7627118644068</v>
      </c>
      <c r="O79" s="38"/>
      <c r="P79" s="43">
        <f t="shared" si="13"/>
        <v>2</v>
      </c>
      <c r="Q79" s="45">
        <f t="shared" si="11"/>
        <v>0</v>
      </c>
      <c r="R79" s="40"/>
      <c r="S79" s="40"/>
      <c r="T79" s="40"/>
      <c r="U79" s="40"/>
      <c r="V79" s="40"/>
      <c r="W79" s="40"/>
      <c r="X79" s="40"/>
      <c r="Y79" s="40"/>
      <c r="Z79" s="40"/>
      <c r="AA79" s="40"/>
    </row>
    <row r="80" spans="1:27" s="46" customFormat="1" ht="31.5" x14ac:dyDescent="0.25">
      <c r="A80" s="36"/>
      <c r="B80" s="76">
        <v>41</v>
      </c>
      <c r="C80" s="80" t="s">
        <v>180</v>
      </c>
      <c r="D80" s="80" t="s">
        <v>181</v>
      </c>
      <c r="E80" s="77" t="s">
        <v>12</v>
      </c>
      <c r="F80" s="38">
        <v>2062.3474576271187</v>
      </c>
      <c r="G80" s="78">
        <v>2</v>
      </c>
      <c r="H80" s="39">
        <f t="shared" si="9"/>
        <v>4124.6949152542375</v>
      </c>
      <c r="I80" s="40"/>
      <c r="J80" s="41">
        <v>41</v>
      </c>
      <c r="K80" s="61" t="str">
        <f t="shared" si="14"/>
        <v>Лист задний №1 КАМАЗ-55111</v>
      </c>
      <c r="L80" s="42"/>
      <c r="M80" s="62" t="str">
        <f t="shared" si="12"/>
        <v>шт.</v>
      </c>
      <c r="N80" s="44">
        <f t="shared" si="10"/>
        <v>2062.3474576271187</v>
      </c>
      <c r="O80" s="38"/>
      <c r="P80" s="43">
        <f t="shared" si="13"/>
        <v>2</v>
      </c>
      <c r="Q80" s="45">
        <f t="shared" si="11"/>
        <v>0</v>
      </c>
      <c r="R80" s="40"/>
      <c r="S80" s="40"/>
      <c r="T80" s="40"/>
      <c r="U80" s="40"/>
      <c r="V80" s="40"/>
      <c r="W80" s="40"/>
      <c r="X80" s="40"/>
      <c r="Y80" s="40"/>
      <c r="Z80" s="40"/>
      <c r="AA80" s="40"/>
    </row>
    <row r="81" spans="1:27" s="46" customFormat="1" ht="31.5" x14ac:dyDescent="0.25">
      <c r="A81" s="36"/>
      <c r="B81" s="76">
        <v>42</v>
      </c>
      <c r="C81" s="80" t="s">
        <v>182</v>
      </c>
      <c r="D81" s="80" t="s">
        <v>183</v>
      </c>
      <c r="E81" s="77" t="s">
        <v>12</v>
      </c>
      <c r="F81" s="38">
        <v>22556.974576271186</v>
      </c>
      <c r="G81" s="78">
        <v>1</v>
      </c>
      <c r="H81" s="39">
        <f t="shared" si="9"/>
        <v>22556.974576271186</v>
      </c>
      <c r="I81" s="40"/>
      <c r="J81" s="41">
        <v>42</v>
      </c>
      <c r="K81" s="61" t="str">
        <f t="shared" si="14"/>
        <v>Механизм рулевого управления (ГУР)</v>
      </c>
      <c r="L81" s="42"/>
      <c r="M81" s="62" t="str">
        <f t="shared" si="12"/>
        <v>шт.</v>
      </c>
      <c r="N81" s="44">
        <f t="shared" si="10"/>
        <v>22556.974576271186</v>
      </c>
      <c r="O81" s="38"/>
      <c r="P81" s="43">
        <f t="shared" si="13"/>
        <v>1</v>
      </c>
      <c r="Q81" s="45">
        <f t="shared" si="11"/>
        <v>0</v>
      </c>
      <c r="R81" s="40"/>
      <c r="S81" s="40"/>
      <c r="T81" s="40"/>
      <c r="U81" s="40"/>
      <c r="V81" s="40"/>
      <c r="W81" s="40"/>
      <c r="X81" s="40"/>
      <c r="Y81" s="40"/>
      <c r="Z81" s="40"/>
      <c r="AA81" s="40"/>
    </row>
    <row r="82" spans="1:27" s="46" customFormat="1" ht="15.75" x14ac:dyDescent="0.25">
      <c r="A82" s="36"/>
      <c r="B82" s="76">
        <v>43</v>
      </c>
      <c r="C82" s="80" t="s">
        <v>184</v>
      </c>
      <c r="D82" s="80" t="s">
        <v>185</v>
      </c>
      <c r="E82" s="77" t="s">
        <v>12</v>
      </c>
      <c r="F82" s="38">
        <v>3029.6101694915255</v>
      </c>
      <c r="G82" s="78">
        <v>2</v>
      </c>
      <c r="H82" s="39">
        <f t="shared" si="9"/>
        <v>6059.2203389830511</v>
      </c>
      <c r="I82" s="40"/>
      <c r="J82" s="41">
        <v>43</v>
      </c>
      <c r="K82" s="61" t="str">
        <f t="shared" si="14"/>
        <v>мотор отопителя КАМАЗ</v>
      </c>
      <c r="L82" s="42"/>
      <c r="M82" s="62" t="str">
        <f t="shared" si="12"/>
        <v>шт.</v>
      </c>
      <c r="N82" s="44">
        <f t="shared" si="10"/>
        <v>3029.6101694915255</v>
      </c>
      <c r="O82" s="38"/>
      <c r="P82" s="43">
        <f t="shared" si="13"/>
        <v>2</v>
      </c>
      <c r="Q82" s="45">
        <f t="shared" si="11"/>
        <v>0</v>
      </c>
      <c r="R82" s="40"/>
      <c r="S82" s="40"/>
      <c r="T82" s="40"/>
      <c r="U82" s="40"/>
      <c r="V82" s="40"/>
      <c r="W82" s="40"/>
      <c r="X82" s="40"/>
      <c r="Y82" s="40"/>
      <c r="Z82" s="40"/>
      <c r="AA82" s="40"/>
    </row>
    <row r="83" spans="1:27" s="46" customFormat="1" ht="31.5" x14ac:dyDescent="0.25">
      <c r="A83" s="36"/>
      <c r="B83" s="76">
        <v>44</v>
      </c>
      <c r="C83" s="80" t="s">
        <v>186</v>
      </c>
      <c r="D83" s="80" t="s">
        <v>187</v>
      </c>
      <c r="E83" s="77" t="s">
        <v>12</v>
      </c>
      <c r="F83" s="38">
        <v>1639.449152542373</v>
      </c>
      <c r="G83" s="78">
        <v>1</v>
      </c>
      <c r="H83" s="39">
        <f t="shared" si="9"/>
        <v>1639.449152542373</v>
      </c>
      <c r="I83" s="40"/>
      <c r="J83" s="41">
        <v>44</v>
      </c>
      <c r="K83" s="61" t="str">
        <f t="shared" si="14"/>
        <v>Муфта выжимная в сборе с подшипником КАМАЗ</v>
      </c>
      <c r="L83" s="42"/>
      <c r="M83" s="62" t="str">
        <f t="shared" si="12"/>
        <v>шт.</v>
      </c>
      <c r="N83" s="44">
        <f t="shared" si="10"/>
        <v>1639.449152542373</v>
      </c>
      <c r="O83" s="38"/>
      <c r="P83" s="43">
        <f t="shared" si="13"/>
        <v>1</v>
      </c>
      <c r="Q83" s="45">
        <f t="shared" si="11"/>
        <v>0</v>
      </c>
      <c r="R83" s="40"/>
      <c r="S83" s="40"/>
      <c r="T83" s="40"/>
      <c r="U83" s="40"/>
      <c r="V83" s="40"/>
      <c r="W83" s="40"/>
      <c r="X83" s="40"/>
      <c r="Y83" s="40"/>
      <c r="Z83" s="40"/>
      <c r="AA83" s="40"/>
    </row>
    <row r="84" spans="1:27" s="46" customFormat="1" ht="47.25" x14ac:dyDescent="0.25">
      <c r="A84" s="36"/>
      <c r="B84" s="76">
        <v>45</v>
      </c>
      <c r="C84" s="80" t="s">
        <v>188</v>
      </c>
      <c r="D84" s="80" t="s">
        <v>189</v>
      </c>
      <c r="E84" s="77" t="s">
        <v>12</v>
      </c>
      <c r="F84" s="38">
        <v>9960.2203389830502</v>
      </c>
      <c r="G84" s="78">
        <v>1</v>
      </c>
      <c r="H84" s="39">
        <f t="shared" si="9"/>
        <v>9960.2203389830502</v>
      </c>
      <c r="I84" s="40"/>
      <c r="J84" s="41">
        <v>45</v>
      </c>
      <c r="K84" s="61" t="str">
        <f t="shared" si="14"/>
        <v>Муфта электромагнитная привода вентилятора КАМАЗ-ЕВРО</v>
      </c>
      <c r="L84" s="42"/>
      <c r="M84" s="62" t="str">
        <f t="shared" si="12"/>
        <v>шт.</v>
      </c>
      <c r="N84" s="44">
        <f t="shared" si="10"/>
        <v>9960.2203389830502</v>
      </c>
      <c r="O84" s="38"/>
      <c r="P84" s="43">
        <f t="shared" si="13"/>
        <v>1</v>
      </c>
      <c r="Q84" s="45">
        <f t="shared" si="11"/>
        <v>0</v>
      </c>
      <c r="R84" s="40"/>
      <c r="S84" s="40"/>
      <c r="T84" s="40"/>
      <c r="U84" s="40"/>
      <c r="V84" s="40"/>
      <c r="W84" s="40"/>
      <c r="X84" s="40"/>
      <c r="Y84" s="40"/>
      <c r="Z84" s="40"/>
      <c r="AA84" s="40"/>
    </row>
    <row r="85" spans="1:27" s="46" customFormat="1" ht="47.25" x14ac:dyDescent="0.25">
      <c r="A85" s="36"/>
      <c r="B85" s="76">
        <v>46</v>
      </c>
      <c r="C85" s="80" t="s">
        <v>190</v>
      </c>
      <c r="D85" s="80" t="s">
        <v>191</v>
      </c>
      <c r="E85" s="77" t="s">
        <v>117</v>
      </c>
      <c r="F85" s="38">
        <v>3210.7118644067796</v>
      </c>
      <c r="G85" s="78">
        <v>4</v>
      </c>
      <c r="H85" s="39">
        <f t="shared" si="9"/>
        <v>12842.847457627118</v>
      </c>
      <c r="I85" s="40"/>
      <c r="J85" s="41">
        <v>46</v>
      </c>
      <c r="K85" s="61" t="str">
        <f t="shared" si="14"/>
        <v>Накладки тормозных колодок КАМАЗ-ЕВРО (8шт. с заклепками)</v>
      </c>
      <c r="L85" s="42"/>
      <c r="M85" s="62" t="str">
        <f t="shared" si="12"/>
        <v>компл.</v>
      </c>
      <c r="N85" s="44">
        <f t="shared" si="10"/>
        <v>3210.7118644067796</v>
      </c>
      <c r="O85" s="38"/>
      <c r="P85" s="43">
        <f t="shared" si="13"/>
        <v>4</v>
      </c>
      <c r="Q85" s="45">
        <f t="shared" si="11"/>
        <v>0</v>
      </c>
      <c r="R85" s="40"/>
      <c r="S85" s="40"/>
      <c r="T85" s="40"/>
      <c r="U85" s="40"/>
      <c r="V85" s="40"/>
      <c r="W85" s="40"/>
      <c r="X85" s="40"/>
      <c r="Y85" s="40"/>
      <c r="Z85" s="40"/>
      <c r="AA85" s="40"/>
    </row>
    <row r="86" spans="1:27" s="46" customFormat="1" ht="15.75" x14ac:dyDescent="0.25">
      <c r="A86" s="36"/>
      <c r="B86" s="76">
        <v>47</v>
      </c>
      <c r="C86" s="80" t="s">
        <v>192</v>
      </c>
      <c r="D86" s="80" t="s">
        <v>193</v>
      </c>
      <c r="E86" s="77" t="s">
        <v>12</v>
      </c>
      <c r="F86" s="38">
        <v>5915.4152542372885</v>
      </c>
      <c r="G86" s="78">
        <v>5</v>
      </c>
      <c r="H86" s="39">
        <f t="shared" si="9"/>
        <v>29577.076271186445</v>
      </c>
      <c r="I86" s="40"/>
      <c r="J86" s="41">
        <v>47</v>
      </c>
      <c r="K86" s="61" t="str">
        <f t="shared" si="14"/>
        <v>Насос водяной</v>
      </c>
      <c r="L86" s="42"/>
      <c r="M86" s="62" t="str">
        <f t="shared" si="12"/>
        <v>шт.</v>
      </c>
      <c r="N86" s="44">
        <f t="shared" si="10"/>
        <v>5915.4152542372885</v>
      </c>
      <c r="O86" s="38"/>
      <c r="P86" s="43">
        <f t="shared" si="13"/>
        <v>5</v>
      </c>
      <c r="Q86" s="45">
        <f t="shared" si="11"/>
        <v>0</v>
      </c>
      <c r="R86" s="40"/>
      <c r="S86" s="40"/>
      <c r="T86" s="40"/>
      <c r="U86" s="40"/>
      <c r="V86" s="40"/>
      <c r="W86" s="40"/>
      <c r="X86" s="40"/>
      <c r="Y86" s="40"/>
      <c r="Z86" s="40"/>
      <c r="AA86" s="40"/>
    </row>
    <row r="87" spans="1:27" s="46" customFormat="1" ht="15.75" x14ac:dyDescent="0.25">
      <c r="A87" s="36"/>
      <c r="B87" s="76">
        <v>48</v>
      </c>
      <c r="C87" s="80" t="s">
        <v>194</v>
      </c>
      <c r="D87" s="80" t="s">
        <v>195</v>
      </c>
      <c r="E87" s="77" t="s">
        <v>12</v>
      </c>
      <c r="F87" s="38">
        <v>8249.4067796610161</v>
      </c>
      <c r="G87" s="78">
        <v>1</v>
      </c>
      <c r="H87" s="39">
        <f t="shared" si="9"/>
        <v>8249.4067796610161</v>
      </c>
      <c r="I87" s="40"/>
      <c r="J87" s="41">
        <v>48</v>
      </c>
      <c r="K87" s="61" t="str">
        <f t="shared" si="14"/>
        <v>насос маслянный КАМАЗ</v>
      </c>
      <c r="L87" s="42"/>
      <c r="M87" s="62" t="str">
        <f t="shared" si="12"/>
        <v>шт.</v>
      </c>
      <c r="N87" s="44">
        <f t="shared" si="10"/>
        <v>8249.4067796610161</v>
      </c>
      <c r="O87" s="38"/>
      <c r="P87" s="43">
        <f t="shared" si="13"/>
        <v>1</v>
      </c>
      <c r="Q87" s="45">
        <f t="shared" si="11"/>
        <v>0</v>
      </c>
      <c r="R87" s="40"/>
      <c r="S87" s="40"/>
      <c r="T87" s="40"/>
      <c r="U87" s="40"/>
      <c r="V87" s="40"/>
      <c r="W87" s="40"/>
      <c r="X87" s="40"/>
      <c r="Y87" s="40"/>
      <c r="Z87" s="40"/>
      <c r="AA87" s="40"/>
    </row>
    <row r="88" spans="1:27" s="46" customFormat="1" ht="31.5" x14ac:dyDescent="0.25">
      <c r="A88" s="36"/>
      <c r="B88" s="76">
        <v>49</v>
      </c>
      <c r="C88" s="80" t="s">
        <v>196</v>
      </c>
      <c r="D88" s="80" t="s">
        <v>197</v>
      </c>
      <c r="E88" s="77" t="s">
        <v>12</v>
      </c>
      <c r="F88" s="38">
        <v>9374.3305084745753</v>
      </c>
      <c r="G88" s="78">
        <v>5</v>
      </c>
      <c r="H88" s="39">
        <f t="shared" si="9"/>
        <v>46871.652542372874</v>
      </c>
      <c r="I88" s="40"/>
      <c r="J88" s="41">
        <v>49</v>
      </c>
      <c r="K88" s="61" t="str">
        <f t="shared" si="14"/>
        <v>Осушитель воздуха однокамерный с РДВ</v>
      </c>
      <c r="L88" s="42"/>
      <c r="M88" s="62" t="str">
        <f t="shared" si="12"/>
        <v>шт.</v>
      </c>
      <c r="N88" s="44">
        <f t="shared" si="10"/>
        <v>9374.3305084745753</v>
      </c>
      <c r="O88" s="38"/>
      <c r="P88" s="43">
        <f t="shared" si="13"/>
        <v>5</v>
      </c>
      <c r="Q88" s="45">
        <f t="shared" si="11"/>
        <v>0</v>
      </c>
      <c r="R88" s="40"/>
      <c r="S88" s="40"/>
      <c r="T88" s="40"/>
      <c r="U88" s="40"/>
      <c r="V88" s="40"/>
      <c r="W88" s="40"/>
      <c r="X88" s="40"/>
      <c r="Y88" s="40"/>
      <c r="Z88" s="40"/>
      <c r="AA88" s="40"/>
    </row>
    <row r="89" spans="1:27" s="46" customFormat="1" ht="15.75" x14ac:dyDescent="0.25">
      <c r="A89" s="36"/>
      <c r="B89" s="76">
        <v>50</v>
      </c>
      <c r="C89" s="80" t="s">
        <v>198</v>
      </c>
      <c r="D89" s="80" t="s">
        <v>199</v>
      </c>
      <c r="E89" s="77" t="s">
        <v>12</v>
      </c>
      <c r="F89" s="38">
        <v>1108.9406779661017</v>
      </c>
      <c r="G89" s="78">
        <v>6</v>
      </c>
      <c r="H89" s="39">
        <f t="shared" si="9"/>
        <v>6653.6440677966102</v>
      </c>
      <c r="I89" s="40"/>
      <c r="J89" s="41">
        <v>50</v>
      </c>
      <c r="K89" s="61" t="str">
        <f t="shared" si="14"/>
        <v>Палец реакт. Тяги</v>
      </c>
      <c r="L89" s="42"/>
      <c r="M89" s="62" t="str">
        <f t="shared" si="12"/>
        <v>шт.</v>
      </c>
      <c r="N89" s="44">
        <f t="shared" si="10"/>
        <v>1108.9406779661017</v>
      </c>
      <c r="O89" s="38"/>
      <c r="P89" s="43">
        <f t="shared" si="13"/>
        <v>6</v>
      </c>
      <c r="Q89" s="45">
        <f t="shared" si="11"/>
        <v>0</v>
      </c>
      <c r="R89" s="40"/>
      <c r="S89" s="40"/>
      <c r="T89" s="40"/>
      <c r="U89" s="40"/>
      <c r="V89" s="40"/>
      <c r="W89" s="40"/>
      <c r="X89" s="40"/>
      <c r="Y89" s="40"/>
      <c r="Z89" s="40"/>
      <c r="AA89" s="40"/>
    </row>
    <row r="90" spans="1:27" s="46" customFormat="1" ht="31.5" x14ac:dyDescent="0.25">
      <c r="A90" s="36"/>
      <c r="B90" s="76">
        <v>51</v>
      </c>
      <c r="C90" s="80" t="s">
        <v>200</v>
      </c>
      <c r="D90" s="80" t="s">
        <v>201</v>
      </c>
      <c r="E90" s="77" t="s">
        <v>12</v>
      </c>
      <c r="F90" s="38">
        <v>2560.898305084746</v>
      </c>
      <c r="G90" s="78">
        <v>1</v>
      </c>
      <c r="H90" s="39">
        <f t="shared" si="9"/>
        <v>2560.898305084746</v>
      </c>
      <c r="I90" s="40"/>
      <c r="J90" s="41">
        <v>51</v>
      </c>
      <c r="K90" s="61" t="str">
        <f t="shared" si="14"/>
        <v>Панель задней части крыла левая, КАМАЗ</v>
      </c>
      <c r="L90" s="42"/>
      <c r="M90" s="62" t="str">
        <f t="shared" si="12"/>
        <v>шт.</v>
      </c>
      <c r="N90" s="44">
        <f t="shared" si="10"/>
        <v>2560.898305084746</v>
      </c>
      <c r="O90" s="38"/>
      <c r="P90" s="43">
        <f t="shared" si="13"/>
        <v>1</v>
      </c>
      <c r="Q90" s="45">
        <f t="shared" si="11"/>
        <v>0</v>
      </c>
      <c r="R90" s="40"/>
      <c r="S90" s="40"/>
      <c r="T90" s="40"/>
      <c r="U90" s="40"/>
      <c r="V90" s="40"/>
      <c r="W90" s="40"/>
      <c r="X90" s="40"/>
      <c r="Y90" s="40"/>
      <c r="Z90" s="40"/>
      <c r="AA90" s="40"/>
    </row>
    <row r="91" spans="1:27" s="46" customFormat="1" ht="31.5" x14ac:dyDescent="0.25">
      <c r="A91" s="36"/>
      <c r="B91" s="76">
        <v>52</v>
      </c>
      <c r="C91" s="80" t="s">
        <v>202</v>
      </c>
      <c r="D91" s="80" t="s">
        <v>203</v>
      </c>
      <c r="E91" s="77" t="s">
        <v>12</v>
      </c>
      <c r="F91" s="38">
        <v>2560.898305084746</v>
      </c>
      <c r="G91" s="78">
        <v>1</v>
      </c>
      <c r="H91" s="39">
        <f t="shared" si="9"/>
        <v>2560.898305084746</v>
      </c>
      <c r="I91" s="40"/>
      <c r="J91" s="41">
        <v>52</v>
      </c>
      <c r="K91" s="61" t="str">
        <f t="shared" si="14"/>
        <v>Панель задней части крыла правая, КАМАЗ</v>
      </c>
      <c r="L91" s="42"/>
      <c r="M91" s="62" t="str">
        <f t="shared" si="12"/>
        <v>шт.</v>
      </c>
      <c r="N91" s="44">
        <f t="shared" si="10"/>
        <v>2560.898305084746</v>
      </c>
      <c r="O91" s="38"/>
      <c r="P91" s="43">
        <f t="shared" si="13"/>
        <v>1</v>
      </c>
      <c r="Q91" s="45">
        <f t="shared" si="11"/>
        <v>0</v>
      </c>
      <c r="R91" s="40"/>
      <c r="S91" s="40"/>
      <c r="T91" s="40"/>
      <c r="U91" s="40"/>
      <c r="V91" s="40"/>
      <c r="W91" s="40"/>
      <c r="X91" s="40"/>
      <c r="Y91" s="40"/>
      <c r="Z91" s="40"/>
      <c r="AA91" s="40"/>
    </row>
    <row r="92" spans="1:27" s="46" customFormat="1" ht="31.5" x14ac:dyDescent="0.25">
      <c r="A92" s="36"/>
      <c r="B92" s="76">
        <v>53</v>
      </c>
      <c r="C92" s="80" t="s">
        <v>204</v>
      </c>
      <c r="D92" s="80" t="s">
        <v>205</v>
      </c>
      <c r="E92" s="77" t="s">
        <v>12</v>
      </c>
      <c r="F92" s="38">
        <v>2183.7881355932204</v>
      </c>
      <c r="G92" s="78">
        <v>1</v>
      </c>
      <c r="H92" s="39">
        <f t="shared" si="9"/>
        <v>2183.7881355932204</v>
      </c>
      <c r="I92" s="40"/>
      <c r="J92" s="41">
        <v>53</v>
      </c>
      <c r="K92" s="61" t="str">
        <f t="shared" si="14"/>
        <v>Панель передней части крыла левая, КАМАЗ</v>
      </c>
      <c r="L92" s="42"/>
      <c r="M92" s="62" t="str">
        <f t="shared" si="12"/>
        <v>шт.</v>
      </c>
      <c r="N92" s="44">
        <f t="shared" si="10"/>
        <v>2183.7881355932204</v>
      </c>
      <c r="O92" s="38"/>
      <c r="P92" s="43">
        <f t="shared" si="13"/>
        <v>1</v>
      </c>
      <c r="Q92" s="45">
        <f t="shared" si="11"/>
        <v>0</v>
      </c>
      <c r="R92" s="40"/>
      <c r="S92" s="40"/>
      <c r="T92" s="40"/>
      <c r="U92" s="40"/>
      <c r="V92" s="40"/>
      <c r="W92" s="40"/>
      <c r="X92" s="40"/>
      <c r="Y92" s="40"/>
      <c r="Z92" s="40"/>
      <c r="AA92" s="40"/>
    </row>
    <row r="93" spans="1:27" s="46" customFormat="1" ht="31.5" x14ac:dyDescent="0.25">
      <c r="A93" s="36"/>
      <c r="B93" s="76">
        <v>54</v>
      </c>
      <c r="C93" s="80" t="s">
        <v>206</v>
      </c>
      <c r="D93" s="80" t="s">
        <v>207</v>
      </c>
      <c r="E93" s="77" t="s">
        <v>12</v>
      </c>
      <c r="F93" s="38">
        <v>2183.7881355932204</v>
      </c>
      <c r="G93" s="78">
        <v>1</v>
      </c>
      <c r="H93" s="39">
        <f t="shared" si="9"/>
        <v>2183.7881355932204</v>
      </c>
      <c r="I93" s="40"/>
      <c r="J93" s="41">
        <v>54</v>
      </c>
      <c r="K93" s="61" t="str">
        <f t="shared" si="14"/>
        <v>Панель передней части крыла правая, КАМАЗ</v>
      </c>
      <c r="L93" s="42"/>
      <c r="M93" s="62" t="str">
        <f t="shared" si="12"/>
        <v>шт.</v>
      </c>
      <c r="N93" s="44">
        <f t="shared" si="10"/>
        <v>2183.7881355932204</v>
      </c>
      <c r="O93" s="38"/>
      <c r="P93" s="43">
        <f t="shared" si="13"/>
        <v>1</v>
      </c>
      <c r="Q93" s="45">
        <f t="shared" si="11"/>
        <v>0</v>
      </c>
      <c r="R93" s="40"/>
      <c r="S93" s="40"/>
      <c r="T93" s="40"/>
      <c r="U93" s="40"/>
      <c r="V93" s="40"/>
      <c r="W93" s="40"/>
      <c r="X93" s="40"/>
      <c r="Y93" s="40"/>
      <c r="Z93" s="40"/>
      <c r="AA93" s="40"/>
    </row>
    <row r="94" spans="1:27" s="46" customFormat="1" ht="30" x14ac:dyDescent="0.25">
      <c r="A94" s="36"/>
      <c r="B94" s="76">
        <v>55</v>
      </c>
      <c r="C94" s="80" t="s">
        <v>208</v>
      </c>
      <c r="D94" s="80" t="s">
        <v>209</v>
      </c>
      <c r="E94" s="77" t="s">
        <v>12</v>
      </c>
      <c r="F94" s="38">
        <v>11233.983050847459</v>
      </c>
      <c r="G94" s="78">
        <v>1</v>
      </c>
      <c r="H94" s="39">
        <f t="shared" si="9"/>
        <v>11233.983050847459</v>
      </c>
      <c r="I94" s="40"/>
      <c r="J94" s="41">
        <v>55</v>
      </c>
      <c r="K94" s="61" t="str">
        <f t="shared" si="14"/>
        <v>Пневмогидроусилитель (ПГУ)</v>
      </c>
      <c r="L94" s="42"/>
      <c r="M94" s="62" t="str">
        <f t="shared" si="12"/>
        <v>шт.</v>
      </c>
      <c r="N94" s="44">
        <f t="shared" si="10"/>
        <v>11233.983050847459</v>
      </c>
      <c r="O94" s="38"/>
      <c r="P94" s="43">
        <f t="shared" si="13"/>
        <v>1</v>
      </c>
      <c r="Q94" s="45">
        <f t="shared" si="11"/>
        <v>0</v>
      </c>
      <c r="R94" s="40"/>
      <c r="S94" s="40"/>
      <c r="T94" s="40"/>
      <c r="U94" s="40"/>
      <c r="V94" s="40"/>
      <c r="W94" s="40"/>
      <c r="X94" s="40"/>
      <c r="Y94" s="40"/>
      <c r="Z94" s="40"/>
      <c r="AA94" s="40"/>
    </row>
    <row r="95" spans="1:27" s="46" customFormat="1" ht="31.5" x14ac:dyDescent="0.25">
      <c r="A95" s="36"/>
      <c r="B95" s="76">
        <v>56</v>
      </c>
      <c r="C95" s="80" t="s">
        <v>210</v>
      </c>
      <c r="D95" s="80" t="s">
        <v>211</v>
      </c>
      <c r="E95" s="77" t="s">
        <v>117</v>
      </c>
      <c r="F95" s="38">
        <v>3865.118644067797</v>
      </c>
      <c r="G95" s="78">
        <v>5</v>
      </c>
      <c r="H95" s="39">
        <f t="shared" si="9"/>
        <v>19325.593220338986</v>
      </c>
      <c r="I95" s="40"/>
      <c r="J95" s="41">
        <v>56</v>
      </c>
      <c r="K95" s="61" t="str">
        <f t="shared" si="14"/>
        <v>Подшипники ступицы КАМАЗ 4310, 13114, 43118</v>
      </c>
      <c r="L95" s="42"/>
      <c r="M95" s="62" t="str">
        <f t="shared" si="12"/>
        <v>компл.</v>
      </c>
      <c r="N95" s="44">
        <f t="shared" si="10"/>
        <v>3865.118644067797</v>
      </c>
      <c r="O95" s="38"/>
      <c r="P95" s="43">
        <f t="shared" si="13"/>
        <v>5</v>
      </c>
      <c r="Q95" s="45">
        <f t="shared" si="11"/>
        <v>0</v>
      </c>
      <c r="R95" s="40"/>
      <c r="S95" s="40"/>
      <c r="T95" s="40"/>
      <c r="U95" s="40"/>
      <c r="V95" s="40"/>
      <c r="W95" s="40"/>
      <c r="X95" s="40"/>
      <c r="Y95" s="40"/>
      <c r="Z95" s="40"/>
      <c r="AA95" s="40"/>
    </row>
    <row r="96" spans="1:27" s="46" customFormat="1" ht="31.5" x14ac:dyDescent="0.25">
      <c r="A96" s="36"/>
      <c r="B96" s="76">
        <v>57</v>
      </c>
      <c r="C96" s="80" t="s">
        <v>212</v>
      </c>
      <c r="D96" s="80" t="s">
        <v>213</v>
      </c>
      <c r="E96" s="77" t="s">
        <v>117</v>
      </c>
      <c r="F96" s="38">
        <v>39313.58474576271</v>
      </c>
      <c r="G96" s="78">
        <v>1</v>
      </c>
      <c r="H96" s="39">
        <f t="shared" si="9"/>
        <v>39313.58474576271</v>
      </c>
      <c r="I96" s="40"/>
      <c r="J96" s="41">
        <v>57</v>
      </c>
      <c r="K96" s="61" t="str">
        <f t="shared" si="14"/>
        <v>Поршневая КАМАЗ</v>
      </c>
      <c r="L96" s="42"/>
      <c r="M96" s="62" t="str">
        <f t="shared" si="12"/>
        <v>компл.</v>
      </c>
      <c r="N96" s="44">
        <f t="shared" si="10"/>
        <v>39313.58474576271</v>
      </c>
      <c r="O96" s="38"/>
      <c r="P96" s="43">
        <f t="shared" si="13"/>
        <v>1</v>
      </c>
      <c r="Q96" s="45">
        <f t="shared" si="11"/>
        <v>0</v>
      </c>
      <c r="R96" s="40"/>
      <c r="S96" s="40"/>
      <c r="T96" s="40"/>
      <c r="U96" s="40"/>
      <c r="V96" s="40"/>
      <c r="W96" s="40"/>
      <c r="X96" s="40"/>
      <c r="Y96" s="40"/>
      <c r="Z96" s="40"/>
      <c r="AA96" s="40"/>
    </row>
    <row r="97" spans="1:27" s="46" customFormat="1" ht="31.5" x14ac:dyDescent="0.25">
      <c r="A97" s="36"/>
      <c r="B97" s="76">
        <v>58</v>
      </c>
      <c r="C97" s="80" t="s">
        <v>214</v>
      </c>
      <c r="D97" s="80" t="s">
        <v>215</v>
      </c>
      <c r="E97" s="77" t="s">
        <v>12</v>
      </c>
      <c r="F97" s="38">
        <v>7991.610169491526</v>
      </c>
      <c r="G97" s="78">
        <v>1</v>
      </c>
      <c r="H97" s="39">
        <f t="shared" si="9"/>
        <v>7991.610169491526</v>
      </c>
      <c r="I97" s="40"/>
      <c r="J97" s="41">
        <v>58</v>
      </c>
      <c r="K97" s="61" t="str">
        <f t="shared" si="14"/>
        <v>Привод ТНВД КАМАЗ ЕВРО 2</v>
      </c>
      <c r="L97" s="42"/>
      <c r="M97" s="62" t="str">
        <f t="shared" si="12"/>
        <v>шт.</v>
      </c>
      <c r="N97" s="44">
        <f t="shared" si="10"/>
        <v>7991.610169491526</v>
      </c>
      <c r="O97" s="38"/>
      <c r="P97" s="43">
        <f t="shared" si="13"/>
        <v>1</v>
      </c>
      <c r="Q97" s="45">
        <f t="shared" si="11"/>
        <v>0</v>
      </c>
      <c r="R97" s="40"/>
      <c r="S97" s="40"/>
      <c r="T97" s="40"/>
      <c r="U97" s="40"/>
      <c r="V97" s="40"/>
      <c r="W97" s="40"/>
      <c r="X97" s="40"/>
      <c r="Y97" s="40"/>
      <c r="Z97" s="40"/>
      <c r="AA97" s="40"/>
    </row>
    <row r="98" spans="1:27" s="46" customFormat="1" ht="15.75" x14ac:dyDescent="0.25">
      <c r="A98" s="36"/>
      <c r="B98" s="76">
        <v>59</v>
      </c>
      <c r="C98" s="80" t="s">
        <v>216</v>
      </c>
      <c r="D98" s="80" t="s">
        <v>217</v>
      </c>
      <c r="E98" s="77" t="s">
        <v>12</v>
      </c>
      <c r="F98" s="38">
        <v>103.33050847457628</v>
      </c>
      <c r="G98" s="78">
        <v>8</v>
      </c>
      <c r="H98" s="39">
        <f t="shared" si="9"/>
        <v>826.64406779661022</v>
      </c>
      <c r="I98" s="40"/>
      <c r="J98" s="41">
        <v>59</v>
      </c>
      <c r="K98" s="61" t="str">
        <f t="shared" si="14"/>
        <v>Пыльник пальца рулевого</v>
      </c>
      <c r="L98" s="42"/>
      <c r="M98" s="62" t="str">
        <f t="shared" si="12"/>
        <v>шт.</v>
      </c>
      <c r="N98" s="44">
        <f t="shared" si="10"/>
        <v>103.33050847457628</v>
      </c>
      <c r="O98" s="38"/>
      <c r="P98" s="43">
        <f t="shared" si="13"/>
        <v>8</v>
      </c>
      <c r="Q98" s="45">
        <f t="shared" si="11"/>
        <v>0</v>
      </c>
      <c r="R98" s="40"/>
      <c r="S98" s="40"/>
      <c r="T98" s="40"/>
      <c r="U98" s="40"/>
      <c r="V98" s="40"/>
      <c r="W98" s="40"/>
      <c r="X98" s="40"/>
      <c r="Y98" s="40"/>
      <c r="Z98" s="40"/>
      <c r="AA98" s="40"/>
    </row>
    <row r="99" spans="1:27" s="46" customFormat="1" ht="15.75" x14ac:dyDescent="0.25">
      <c r="A99" s="36"/>
      <c r="B99" s="76">
        <v>60</v>
      </c>
      <c r="C99" s="80" t="s">
        <v>218</v>
      </c>
      <c r="D99" s="80" t="s">
        <v>219</v>
      </c>
      <c r="E99" s="77" t="s">
        <v>12</v>
      </c>
      <c r="F99" s="38">
        <v>25.567796610169495</v>
      </c>
      <c r="G99" s="78">
        <v>10</v>
      </c>
      <c r="H99" s="39">
        <f t="shared" si="9"/>
        <v>255.67796610169495</v>
      </c>
      <c r="I99" s="40"/>
      <c r="J99" s="41">
        <v>60</v>
      </c>
      <c r="K99" s="61" t="str">
        <f t="shared" si="14"/>
        <v>Пыльник реактивной штанги</v>
      </c>
      <c r="L99" s="42"/>
      <c r="M99" s="62" t="str">
        <f t="shared" si="12"/>
        <v>шт.</v>
      </c>
      <c r="N99" s="44">
        <f t="shared" si="10"/>
        <v>25.567796610169495</v>
      </c>
      <c r="O99" s="38"/>
      <c r="P99" s="43">
        <f t="shared" si="13"/>
        <v>10</v>
      </c>
      <c r="Q99" s="45">
        <f t="shared" si="11"/>
        <v>0</v>
      </c>
      <c r="R99" s="40"/>
      <c r="S99" s="40"/>
      <c r="T99" s="40"/>
      <c r="U99" s="40"/>
      <c r="V99" s="40"/>
      <c r="W99" s="40"/>
      <c r="X99" s="40"/>
      <c r="Y99" s="40"/>
      <c r="Z99" s="40"/>
      <c r="AA99" s="40"/>
    </row>
    <row r="100" spans="1:27" s="46" customFormat="1" ht="31.5" x14ac:dyDescent="0.25">
      <c r="A100" s="36"/>
      <c r="B100" s="76">
        <v>61</v>
      </c>
      <c r="C100" s="80" t="s">
        <v>220</v>
      </c>
      <c r="D100" s="80" t="s">
        <v>221</v>
      </c>
      <c r="E100" s="77" t="s">
        <v>12</v>
      </c>
      <c r="F100" s="38">
        <v>19334.550847457627</v>
      </c>
      <c r="G100" s="78">
        <v>1</v>
      </c>
      <c r="H100" s="39">
        <f t="shared" si="9"/>
        <v>19334.550847457627</v>
      </c>
      <c r="I100" s="40"/>
      <c r="J100" s="41">
        <v>61</v>
      </c>
      <c r="K100" s="61" t="str">
        <f t="shared" si="14"/>
        <v>Радиатор в сборе КАМАЗ-43118 (меднопаяный)</v>
      </c>
      <c r="L100" s="42"/>
      <c r="M100" s="62" t="str">
        <f t="shared" si="12"/>
        <v>шт.</v>
      </c>
      <c r="N100" s="44">
        <f t="shared" si="10"/>
        <v>19334.550847457627</v>
      </c>
      <c r="O100" s="38"/>
      <c r="P100" s="43">
        <f t="shared" si="13"/>
        <v>1</v>
      </c>
      <c r="Q100" s="45">
        <f t="shared" si="11"/>
        <v>0</v>
      </c>
      <c r="R100" s="40"/>
      <c r="S100" s="40"/>
      <c r="T100" s="40"/>
      <c r="U100" s="40"/>
      <c r="V100" s="40"/>
      <c r="W100" s="40"/>
      <c r="X100" s="40"/>
      <c r="Y100" s="40"/>
      <c r="Z100" s="40"/>
      <c r="AA100" s="40"/>
    </row>
    <row r="101" spans="1:27" s="46" customFormat="1" ht="15.75" x14ac:dyDescent="0.25">
      <c r="A101" s="36"/>
      <c r="B101" s="76">
        <v>62</v>
      </c>
      <c r="C101" s="80" t="s">
        <v>53</v>
      </c>
      <c r="D101" s="80" t="s">
        <v>222</v>
      </c>
      <c r="E101" s="77" t="s">
        <v>12</v>
      </c>
      <c r="F101" s="38">
        <v>25263.813559322036</v>
      </c>
      <c r="G101" s="78">
        <v>1</v>
      </c>
      <c r="H101" s="39">
        <f t="shared" si="9"/>
        <v>25263.813559322036</v>
      </c>
      <c r="I101" s="40"/>
      <c r="J101" s="41">
        <v>62</v>
      </c>
      <c r="K101" s="61" t="str">
        <f t="shared" si="14"/>
        <v>Радиатор водяной</v>
      </c>
      <c r="L101" s="42"/>
      <c r="M101" s="62" t="str">
        <f t="shared" si="12"/>
        <v>шт.</v>
      </c>
      <c r="N101" s="44">
        <f t="shared" si="10"/>
        <v>25263.813559322036</v>
      </c>
      <c r="O101" s="38"/>
      <c r="P101" s="43">
        <f t="shared" si="13"/>
        <v>1</v>
      </c>
      <c r="Q101" s="45">
        <f t="shared" si="11"/>
        <v>0</v>
      </c>
      <c r="R101" s="40"/>
      <c r="S101" s="40"/>
      <c r="T101" s="40"/>
      <c r="U101" s="40"/>
      <c r="V101" s="40"/>
      <c r="W101" s="40"/>
      <c r="X101" s="40"/>
      <c r="Y101" s="40"/>
      <c r="Z101" s="40"/>
      <c r="AA101" s="40"/>
    </row>
    <row r="102" spans="1:27" s="46" customFormat="1" ht="31.5" x14ac:dyDescent="0.25">
      <c r="A102" s="36"/>
      <c r="B102" s="76">
        <v>63</v>
      </c>
      <c r="C102" s="80" t="s">
        <v>223</v>
      </c>
      <c r="D102" s="80" t="s">
        <v>224</v>
      </c>
      <c r="E102" s="77" t="s">
        <v>12</v>
      </c>
      <c r="F102" s="38">
        <v>3515.3728813559328</v>
      </c>
      <c r="G102" s="78">
        <v>3</v>
      </c>
      <c r="H102" s="39">
        <f t="shared" si="9"/>
        <v>10546.118644067799</v>
      </c>
      <c r="I102" s="40"/>
      <c r="J102" s="41">
        <v>63</v>
      </c>
      <c r="K102" s="61" t="str">
        <f t="shared" si="14"/>
        <v>Радиатор отопителя в сборе КАМАЗ</v>
      </c>
      <c r="L102" s="42"/>
      <c r="M102" s="62" t="str">
        <f t="shared" si="12"/>
        <v>шт.</v>
      </c>
      <c r="N102" s="44">
        <f t="shared" si="10"/>
        <v>3515.3728813559328</v>
      </c>
      <c r="O102" s="38"/>
      <c r="P102" s="43">
        <f t="shared" si="13"/>
        <v>3</v>
      </c>
      <c r="Q102" s="45">
        <f t="shared" si="11"/>
        <v>0</v>
      </c>
      <c r="R102" s="40"/>
      <c r="S102" s="40"/>
      <c r="T102" s="40"/>
      <c r="U102" s="40"/>
      <c r="V102" s="40"/>
      <c r="W102" s="40"/>
      <c r="X102" s="40"/>
      <c r="Y102" s="40"/>
      <c r="Z102" s="40"/>
      <c r="AA102" s="40"/>
    </row>
    <row r="103" spans="1:27" s="46" customFormat="1" ht="15.75" x14ac:dyDescent="0.25">
      <c r="A103" s="36"/>
      <c r="B103" s="76">
        <v>64</v>
      </c>
      <c r="C103" s="80" t="s">
        <v>225</v>
      </c>
      <c r="D103" s="80" t="s">
        <v>226</v>
      </c>
      <c r="E103" s="77" t="s">
        <v>12</v>
      </c>
      <c r="F103" s="38">
        <v>64212.008474576272</v>
      </c>
      <c r="G103" s="78">
        <v>2</v>
      </c>
      <c r="H103" s="39">
        <f t="shared" si="9"/>
        <v>128424.01694915254</v>
      </c>
      <c r="I103" s="40"/>
      <c r="J103" s="41">
        <v>64</v>
      </c>
      <c r="K103" s="61" t="str">
        <f t="shared" si="14"/>
        <v>Редуктор З М /48/</v>
      </c>
      <c r="L103" s="42"/>
      <c r="M103" s="62" t="str">
        <f t="shared" si="12"/>
        <v>шт.</v>
      </c>
      <c r="N103" s="44">
        <f t="shared" si="10"/>
        <v>64212.008474576272</v>
      </c>
      <c r="O103" s="38"/>
      <c r="P103" s="43">
        <f t="shared" si="13"/>
        <v>2</v>
      </c>
      <c r="Q103" s="45">
        <f t="shared" si="11"/>
        <v>0</v>
      </c>
      <c r="R103" s="40"/>
      <c r="S103" s="40"/>
      <c r="T103" s="40"/>
      <c r="U103" s="40"/>
      <c r="V103" s="40"/>
      <c r="W103" s="40"/>
      <c r="X103" s="40"/>
      <c r="Y103" s="40"/>
      <c r="Z103" s="40"/>
      <c r="AA103" s="40"/>
    </row>
    <row r="104" spans="1:27" s="46" customFormat="1" ht="47.25" x14ac:dyDescent="0.25">
      <c r="A104" s="36"/>
      <c r="B104" s="76">
        <v>65</v>
      </c>
      <c r="C104" s="80" t="s">
        <v>227</v>
      </c>
      <c r="D104" s="80" t="s">
        <v>228</v>
      </c>
      <c r="E104" s="77" t="s">
        <v>12</v>
      </c>
      <c r="F104" s="38">
        <v>67422.720338983054</v>
      </c>
      <c r="G104" s="78">
        <v>1</v>
      </c>
      <c r="H104" s="39">
        <f t="shared" si="9"/>
        <v>67422.720338983054</v>
      </c>
      <c r="I104" s="40"/>
      <c r="J104" s="41">
        <v>65</v>
      </c>
      <c r="K104" s="61" t="str">
        <f t="shared" si="14"/>
        <v>Редуктор среднего моста в сборе карданной передачи к УРАЛ</v>
      </c>
      <c r="L104" s="42"/>
      <c r="M104" s="62" t="str">
        <f t="shared" si="12"/>
        <v>шт.</v>
      </c>
      <c r="N104" s="44">
        <f t="shared" si="12"/>
        <v>67422.720338983054</v>
      </c>
      <c r="O104" s="38"/>
      <c r="P104" s="43">
        <f t="shared" si="13"/>
        <v>1</v>
      </c>
      <c r="Q104" s="45">
        <f t="shared" ref="Q104:Q141" si="15">O104*P104</f>
        <v>0</v>
      </c>
      <c r="R104" s="40"/>
      <c r="S104" s="40"/>
      <c r="T104" s="40"/>
      <c r="U104" s="40"/>
      <c r="V104" s="40"/>
      <c r="W104" s="40"/>
      <c r="X104" s="40"/>
      <c r="Y104" s="40"/>
      <c r="Z104" s="40"/>
      <c r="AA104" s="40"/>
    </row>
    <row r="105" spans="1:27" s="46" customFormat="1" ht="31.5" x14ac:dyDescent="0.25">
      <c r="A105" s="36"/>
      <c r="B105" s="76">
        <v>66</v>
      </c>
      <c r="C105" s="80" t="s">
        <v>229</v>
      </c>
      <c r="D105" s="80" t="s">
        <v>230</v>
      </c>
      <c r="E105" s="77" t="s">
        <v>12</v>
      </c>
      <c r="F105" s="38">
        <v>52730.58474576271</v>
      </c>
      <c r="G105" s="78">
        <v>1</v>
      </c>
      <c r="H105" s="39">
        <f t="shared" si="9"/>
        <v>52730.58474576271</v>
      </c>
      <c r="I105" s="40"/>
      <c r="J105" s="41">
        <v>66</v>
      </c>
      <c r="K105" s="61" t="str">
        <f t="shared" si="14"/>
        <v>Редуктор среднего моста КАМАЗ в сборе</v>
      </c>
      <c r="L105" s="42"/>
      <c r="M105" s="62" t="str">
        <f t="shared" ref="M105:N141" si="16">E105</f>
        <v>шт.</v>
      </c>
      <c r="N105" s="44">
        <f t="shared" si="16"/>
        <v>52730.58474576271</v>
      </c>
      <c r="O105" s="38"/>
      <c r="P105" s="43">
        <f t="shared" ref="P105:P141" si="17">G105</f>
        <v>1</v>
      </c>
      <c r="Q105" s="45">
        <f t="shared" si="15"/>
        <v>0</v>
      </c>
      <c r="R105" s="40"/>
      <c r="S105" s="40"/>
      <c r="T105" s="40"/>
      <c r="U105" s="40"/>
      <c r="V105" s="40"/>
      <c r="W105" s="40"/>
      <c r="X105" s="40"/>
      <c r="Y105" s="40"/>
      <c r="Z105" s="40"/>
      <c r="AA105" s="40"/>
    </row>
    <row r="106" spans="1:27" s="46" customFormat="1" ht="15.75" x14ac:dyDescent="0.25">
      <c r="A106" s="36"/>
      <c r="B106" s="76">
        <v>67</v>
      </c>
      <c r="C106" s="80" t="s">
        <v>231</v>
      </c>
      <c r="D106" s="80" t="s">
        <v>232</v>
      </c>
      <c r="E106" s="77" t="s">
        <v>12</v>
      </c>
      <c r="F106" s="38">
        <v>428.93220338983053</v>
      </c>
      <c r="G106" s="78">
        <v>12</v>
      </c>
      <c r="H106" s="39">
        <f t="shared" si="9"/>
        <v>5147.1864406779659</v>
      </c>
      <c r="I106" s="40"/>
      <c r="J106" s="41">
        <v>67</v>
      </c>
      <c r="K106" s="61" t="str">
        <f t="shared" ref="K106:K141" si="18">C106</f>
        <v>Ремень вентилятора</v>
      </c>
      <c r="L106" s="42"/>
      <c r="M106" s="62" t="str">
        <f t="shared" si="16"/>
        <v>шт.</v>
      </c>
      <c r="N106" s="44">
        <f t="shared" si="16"/>
        <v>428.93220338983053</v>
      </c>
      <c r="O106" s="38"/>
      <c r="P106" s="43">
        <f t="shared" si="17"/>
        <v>12</v>
      </c>
      <c r="Q106" s="45">
        <f t="shared" si="15"/>
        <v>0</v>
      </c>
      <c r="R106" s="40"/>
      <c r="S106" s="40"/>
      <c r="T106" s="40"/>
      <c r="U106" s="40"/>
      <c r="V106" s="40"/>
      <c r="W106" s="40"/>
      <c r="X106" s="40"/>
      <c r="Y106" s="40"/>
      <c r="Z106" s="40"/>
      <c r="AA106" s="40"/>
    </row>
    <row r="107" spans="1:27" s="46" customFormat="1" ht="31.5" x14ac:dyDescent="0.25">
      <c r="A107" s="36"/>
      <c r="B107" s="76">
        <v>68</v>
      </c>
      <c r="C107" s="80" t="s">
        <v>233</v>
      </c>
      <c r="D107" s="80" t="s">
        <v>234</v>
      </c>
      <c r="E107" s="77" t="s">
        <v>12</v>
      </c>
      <c r="F107" s="38">
        <v>4364.406779661017</v>
      </c>
      <c r="G107" s="78">
        <v>1</v>
      </c>
      <c r="H107" s="39">
        <f t="shared" si="9"/>
        <v>4364.406779661017</v>
      </c>
      <c r="I107" s="40"/>
      <c r="J107" s="41">
        <v>68</v>
      </c>
      <c r="K107" s="61" t="str">
        <f t="shared" si="18"/>
        <v>Ремкомплект ДВС КАМАЗ ЕВРО-3 полный</v>
      </c>
      <c r="L107" s="42"/>
      <c r="M107" s="62" t="str">
        <f t="shared" si="16"/>
        <v>шт.</v>
      </c>
      <c r="N107" s="44">
        <f t="shared" si="16"/>
        <v>4364.406779661017</v>
      </c>
      <c r="O107" s="38"/>
      <c r="P107" s="43">
        <f t="shared" si="17"/>
        <v>1</v>
      </c>
      <c r="Q107" s="45">
        <f t="shared" si="15"/>
        <v>0</v>
      </c>
      <c r="R107" s="40"/>
      <c r="S107" s="40"/>
      <c r="T107" s="40"/>
      <c r="U107" s="40"/>
      <c r="V107" s="40"/>
      <c r="W107" s="40"/>
      <c r="X107" s="40"/>
      <c r="Y107" s="40"/>
      <c r="Z107" s="40"/>
      <c r="AA107" s="40"/>
    </row>
    <row r="108" spans="1:27" s="46" customFormat="1" ht="15.75" x14ac:dyDescent="0.25">
      <c r="A108" s="36"/>
      <c r="B108" s="76">
        <v>69</v>
      </c>
      <c r="C108" s="80" t="s">
        <v>235</v>
      </c>
      <c r="D108" s="80" t="s">
        <v>236</v>
      </c>
      <c r="E108" s="77" t="s">
        <v>12</v>
      </c>
      <c r="F108" s="38">
        <v>18536.669491525427</v>
      </c>
      <c r="G108" s="78">
        <v>2</v>
      </c>
      <c r="H108" s="39">
        <f t="shared" si="9"/>
        <v>37073.338983050853</v>
      </c>
      <c r="I108" s="40"/>
      <c r="J108" s="41">
        <v>69</v>
      </c>
      <c r="K108" s="61" t="str">
        <f t="shared" si="18"/>
        <v xml:space="preserve">Рессора задняя в сб. 13 т </v>
      </c>
      <c r="L108" s="42"/>
      <c r="M108" s="62" t="str">
        <f t="shared" si="16"/>
        <v>шт.</v>
      </c>
      <c r="N108" s="44">
        <f t="shared" si="16"/>
        <v>18536.669491525427</v>
      </c>
      <c r="O108" s="38"/>
      <c r="P108" s="43">
        <f t="shared" si="17"/>
        <v>2</v>
      </c>
      <c r="Q108" s="45">
        <f t="shared" si="15"/>
        <v>0</v>
      </c>
      <c r="R108" s="40"/>
      <c r="S108" s="40"/>
      <c r="T108" s="40"/>
      <c r="U108" s="40"/>
      <c r="V108" s="40"/>
      <c r="W108" s="40"/>
      <c r="X108" s="40"/>
      <c r="Y108" s="40"/>
      <c r="Z108" s="40"/>
      <c r="AA108" s="40"/>
    </row>
    <row r="109" spans="1:27" s="46" customFormat="1" ht="15.75" x14ac:dyDescent="0.25">
      <c r="A109" s="36"/>
      <c r="B109" s="76">
        <v>70</v>
      </c>
      <c r="C109" s="80" t="s">
        <v>95</v>
      </c>
      <c r="D109" s="80" t="s">
        <v>96</v>
      </c>
      <c r="E109" s="77" t="s">
        <v>12</v>
      </c>
      <c r="F109" s="38">
        <v>13613.008474576272</v>
      </c>
      <c r="G109" s="78">
        <v>2</v>
      </c>
      <c r="H109" s="39">
        <f t="shared" si="9"/>
        <v>27226.016949152545</v>
      </c>
      <c r="I109" s="40"/>
      <c r="J109" s="41">
        <v>70</v>
      </c>
      <c r="K109" s="61" t="str">
        <f t="shared" si="18"/>
        <v>рессора передняя КаМАЗ</v>
      </c>
      <c r="L109" s="42"/>
      <c r="M109" s="62" t="str">
        <f t="shared" si="16"/>
        <v>шт.</v>
      </c>
      <c r="N109" s="44">
        <f t="shared" si="16"/>
        <v>13613.008474576272</v>
      </c>
      <c r="O109" s="38"/>
      <c r="P109" s="43">
        <f t="shared" si="17"/>
        <v>2</v>
      </c>
      <c r="Q109" s="45">
        <f t="shared" si="15"/>
        <v>0</v>
      </c>
      <c r="R109" s="40"/>
      <c r="S109" s="40"/>
      <c r="T109" s="40"/>
      <c r="U109" s="40"/>
      <c r="V109" s="40"/>
      <c r="W109" s="40"/>
      <c r="X109" s="40"/>
      <c r="Y109" s="40"/>
      <c r="Z109" s="40"/>
      <c r="AA109" s="40"/>
    </row>
    <row r="110" spans="1:27" s="46" customFormat="1" ht="31.5" x14ac:dyDescent="0.25">
      <c r="A110" s="36"/>
      <c r="B110" s="76">
        <v>71</v>
      </c>
      <c r="C110" s="80" t="s">
        <v>237</v>
      </c>
      <c r="D110" s="80" t="s">
        <v>238</v>
      </c>
      <c r="E110" s="77" t="s">
        <v>12</v>
      </c>
      <c r="F110" s="38">
        <v>607.20338983050851</v>
      </c>
      <c r="G110" s="78">
        <v>10</v>
      </c>
      <c r="H110" s="39">
        <f t="shared" si="9"/>
        <v>6072.0338983050851</v>
      </c>
      <c r="I110" s="40"/>
      <c r="J110" s="41">
        <v>71</v>
      </c>
      <c r="K110" s="61" t="str">
        <f t="shared" si="18"/>
        <v>Ролик натяжной КАМАЗ-ЕВРО-2 пластик</v>
      </c>
      <c r="L110" s="42"/>
      <c r="M110" s="62" t="str">
        <f t="shared" si="16"/>
        <v>шт.</v>
      </c>
      <c r="N110" s="44">
        <f t="shared" si="16"/>
        <v>607.20338983050851</v>
      </c>
      <c r="O110" s="38"/>
      <c r="P110" s="43">
        <f t="shared" si="17"/>
        <v>10</v>
      </c>
      <c r="Q110" s="45">
        <f t="shared" si="15"/>
        <v>0</v>
      </c>
      <c r="R110" s="40"/>
      <c r="S110" s="40"/>
      <c r="T110" s="40"/>
      <c r="U110" s="40"/>
      <c r="V110" s="40"/>
      <c r="W110" s="40"/>
      <c r="X110" s="40"/>
      <c r="Y110" s="40"/>
      <c r="Z110" s="40"/>
      <c r="AA110" s="40"/>
    </row>
    <row r="111" spans="1:27" s="46" customFormat="1" ht="15.75" x14ac:dyDescent="0.25">
      <c r="A111" s="36"/>
      <c r="B111" s="76">
        <v>72</v>
      </c>
      <c r="C111" s="80" t="s">
        <v>239</v>
      </c>
      <c r="D111" s="80" t="s">
        <v>240</v>
      </c>
      <c r="E111" s="77" t="s">
        <v>12</v>
      </c>
      <c r="F111" s="38">
        <v>2436.2542372881358</v>
      </c>
      <c r="G111" s="78">
        <v>10</v>
      </c>
      <c r="H111" s="39">
        <f t="shared" si="9"/>
        <v>24362.542372881358</v>
      </c>
      <c r="I111" s="40"/>
      <c r="J111" s="41">
        <v>72</v>
      </c>
      <c r="K111" s="61" t="str">
        <f t="shared" si="18"/>
        <v>Рукав глушителя ЕВРО</v>
      </c>
      <c r="L111" s="42"/>
      <c r="M111" s="62" t="str">
        <f t="shared" si="16"/>
        <v>шт.</v>
      </c>
      <c r="N111" s="44">
        <f t="shared" si="16"/>
        <v>2436.2542372881358</v>
      </c>
      <c r="O111" s="38"/>
      <c r="P111" s="43">
        <f t="shared" si="17"/>
        <v>10</v>
      </c>
      <c r="Q111" s="45">
        <f t="shared" si="15"/>
        <v>0</v>
      </c>
      <c r="R111" s="40"/>
      <c r="S111" s="40"/>
      <c r="T111" s="40"/>
      <c r="U111" s="40"/>
      <c r="V111" s="40"/>
      <c r="W111" s="40"/>
      <c r="X111" s="40"/>
      <c r="Y111" s="40"/>
      <c r="Z111" s="40"/>
      <c r="AA111" s="40"/>
    </row>
    <row r="112" spans="1:27" s="46" customFormat="1" ht="31.5" x14ac:dyDescent="0.25">
      <c r="A112" s="36"/>
      <c r="B112" s="76">
        <v>73</v>
      </c>
      <c r="C112" s="80" t="s">
        <v>241</v>
      </c>
      <c r="D112" s="80" t="s">
        <v>242</v>
      </c>
      <c r="E112" s="77" t="s">
        <v>12</v>
      </c>
      <c r="F112" s="38">
        <v>1291.0932203389832</v>
      </c>
      <c r="G112" s="78">
        <v>2</v>
      </c>
      <c r="H112" s="39">
        <f t="shared" si="9"/>
        <v>2582.1864406779664</v>
      </c>
      <c r="I112" s="40"/>
      <c r="J112" s="41">
        <v>73</v>
      </c>
      <c r="K112" s="61" t="str">
        <f t="shared" si="18"/>
        <v>Рычаг регулеровочный передний (трещетка)</v>
      </c>
      <c r="L112" s="42"/>
      <c r="M112" s="62" t="str">
        <f t="shared" si="16"/>
        <v>шт.</v>
      </c>
      <c r="N112" s="44">
        <f t="shared" si="16"/>
        <v>1291.0932203389832</v>
      </c>
      <c r="O112" s="38"/>
      <c r="P112" s="43">
        <f t="shared" si="17"/>
        <v>2</v>
      </c>
      <c r="Q112" s="45">
        <f t="shared" si="15"/>
        <v>0</v>
      </c>
      <c r="R112" s="40"/>
      <c r="S112" s="40"/>
      <c r="T112" s="40"/>
      <c r="U112" s="40"/>
      <c r="V112" s="40"/>
      <c r="W112" s="40"/>
      <c r="X112" s="40"/>
      <c r="Y112" s="40"/>
      <c r="Z112" s="40"/>
      <c r="AA112" s="40"/>
    </row>
    <row r="113" spans="1:27" s="46" customFormat="1" ht="47.25" x14ac:dyDescent="0.25">
      <c r="A113" s="36"/>
      <c r="B113" s="76">
        <v>74</v>
      </c>
      <c r="C113" s="80" t="s">
        <v>243</v>
      </c>
      <c r="D113" s="80" t="s">
        <v>244</v>
      </c>
      <c r="E113" s="77" t="s">
        <v>12</v>
      </c>
      <c r="F113" s="38">
        <v>19592.347457627122</v>
      </c>
      <c r="G113" s="78">
        <v>1</v>
      </c>
      <c r="H113" s="39">
        <f t="shared" si="9"/>
        <v>19592.347457627122</v>
      </c>
      <c r="I113" s="40"/>
      <c r="J113" s="41">
        <v>74</v>
      </c>
      <c r="K113" s="61" t="str">
        <f t="shared" si="18"/>
        <v>Стартер 8912.3708 Камаз ЕВРО редукторный анал.2501.3708-11</v>
      </c>
      <c r="L113" s="42"/>
      <c r="M113" s="62" t="str">
        <f t="shared" si="16"/>
        <v>шт.</v>
      </c>
      <c r="N113" s="44">
        <f t="shared" si="16"/>
        <v>19592.347457627122</v>
      </c>
      <c r="O113" s="38"/>
      <c r="P113" s="43">
        <f t="shared" si="17"/>
        <v>1</v>
      </c>
      <c r="Q113" s="45">
        <f t="shared" si="15"/>
        <v>0</v>
      </c>
      <c r="R113" s="40"/>
      <c r="S113" s="40"/>
      <c r="T113" s="40"/>
      <c r="U113" s="40"/>
      <c r="V113" s="40"/>
      <c r="W113" s="40"/>
      <c r="X113" s="40"/>
      <c r="Y113" s="40"/>
      <c r="Z113" s="40"/>
      <c r="AA113" s="40"/>
    </row>
    <row r="114" spans="1:27" s="46" customFormat="1" ht="31.5" x14ac:dyDescent="0.25">
      <c r="A114" s="36"/>
      <c r="B114" s="76">
        <v>75</v>
      </c>
      <c r="C114" s="80" t="s">
        <v>245</v>
      </c>
      <c r="D114" s="80" t="s">
        <v>246</v>
      </c>
      <c r="E114" s="77" t="s">
        <v>12</v>
      </c>
      <c r="F114" s="38">
        <v>12760.805084745763</v>
      </c>
      <c r="G114" s="78">
        <v>1</v>
      </c>
      <c r="H114" s="39">
        <f t="shared" si="9"/>
        <v>12760.805084745763</v>
      </c>
      <c r="I114" s="40"/>
      <c r="J114" s="41">
        <v>75</v>
      </c>
      <c r="K114" s="61" t="str">
        <f t="shared" si="18"/>
        <v>Стартер AZF4554 (Искра) Евро-2, Камаз</v>
      </c>
      <c r="L114" s="42"/>
      <c r="M114" s="62" t="str">
        <f t="shared" si="16"/>
        <v>шт.</v>
      </c>
      <c r="N114" s="44">
        <f t="shared" si="16"/>
        <v>12760.805084745763</v>
      </c>
      <c r="O114" s="38"/>
      <c r="P114" s="43">
        <f t="shared" si="17"/>
        <v>1</v>
      </c>
      <c r="Q114" s="45">
        <f t="shared" si="15"/>
        <v>0</v>
      </c>
      <c r="R114" s="40"/>
      <c r="S114" s="40"/>
      <c r="T114" s="40"/>
      <c r="U114" s="40"/>
      <c r="V114" s="40"/>
      <c r="W114" s="40"/>
      <c r="X114" s="40"/>
      <c r="Y114" s="40"/>
      <c r="Z114" s="40"/>
      <c r="AA114" s="40"/>
    </row>
    <row r="115" spans="1:27" s="46" customFormat="1" ht="15.75" x14ac:dyDescent="0.25">
      <c r="A115" s="36"/>
      <c r="B115" s="76">
        <v>76</v>
      </c>
      <c r="C115" s="80" t="s">
        <v>247</v>
      </c>
      <c r="D115" s="80" t="s">
        <v>248</v>
      </c>
      <c r="E115" s="77" t="s">
        <v>12</v>
      </c>
      <c r="F115" s="38">
        <v>17491.644067796609</v>
      </c>
      <c r="G115" s="78">
        <v>1</v>
      </c>
      <c r="H115" s="39">
        <f t="shared" si="9"/>
        <v>17491.644067796609</v>
      </c>
      <c r="I115" s="40"/>
      <c r="J115" s="41">
        <v>76</v>
      </c>
      <c r="K115" s="61" t="str">
        <f t="shared" si="18"/>
        <v>стартер КАМАз</v>
      </c>
      <c r="L115" s="42"/>
      <c r="M115" s="62" t="str">
        <f t="shared" si="16"/>
        <v>шт.</v>
      </c>
      <c r="N115" s="44">
        <f t="shared" si="16"/>
        <v>17491.644067796609</v>
      </c>
      <c r="O115" s="38"/>
      <c r="P115" s="43">
        <f t="shared" si="17"/>
        <v>1</v>
      </c>
      <c r="Q115" s="45">
        <f t="shared" si="15"/>
        <v>0</v>
      </c>
      <c r="R115" s="40"/>
      <c r="S115" s="40"/>
      <c r="T115" s="40"/>
      <c r="U115" s="40"/>
      <c r="V115" s="40"/>
      <c r="W115" s="40"/>
      <c r="X115" s="40"/>
      <c r="Y115" s="40"/>
      <c r="Z115" s="40"/>
      <c r="AA115" s="40"/>
    </row>
    <row r="116" spans="1:27" s="46" customFormat="1" ht="15.75" x14ac:dyDescent="0.25">
      <c r="A116" s="36"/>
      <c r="B116" s="76">
        <v>77</v>
      </c>
      <c r="C116" s="80" t="s">
        <v>249</v>
      </c>
      <c r="D116" s="80" t="s">
        <v>250</v>
      </c>
      <c r="E116" s="77" t="s">
        <v>12</v>
      </c>
      <c r="F116" s="38">
        <v>16405.067796610168</v>
      </c>
      <c r="G116" s="78">
        <v>1</v>
      </c>
      <c r="H116" s="39">
        <f t="shared" si="9"/>
        <v>16405.067796610168</v>
      </c>
      <c r="I116" s="40"/>
      <c r="J116" s="41">
        <v>77</v>
      </c>
      <c r="K116" s="61" t="str">
        <f t="shared" si="18"/>
        <v xml:space="preserve">Стартер КАМАЗ </v>
      </c>
      <c r="L116" s="42"/>
      <c r="M116" s="62" t="str">
        <f t="shared" si="16"/>
        <v>шт.</v>
      </c>
      <c r="N116" s="44">
        <f t="shared" si="16"/>
        <v>16405.067796610168</v>
      </c>
      <c r="O116" s="38"/>
      <c r="P116" s="43">
        <f t="shared" si="17"/>
        <v>1</v>
      </c>
      <c r="Q116" s="45">
        <f t="shared" si="15"/>
        <v>0</v>
      </c>
      <c r="R116" s="40"/>
      <c r="S116" s="40"/>
      <c r="T116" s="40"/>
      <c r="U116" s="40"/>
      <c r="V116" s="40"/>
      <c r="W116" s="40"/>
      <c r="X116" s="40"/>
      <c r="Y116" s="40"/>
      <c r="Z116" s="40"/>
      <c r="AA116" s="40"/>
    </row>
    <row r="117" spans="1:27" s="46" customFormat="1" ht="31.5" x14ac:dyDescent="0.25">
      <c r="A117" s="36"/>
      <c r="B117" s="76">
        <v>78</v>
      </c>
      <c r="C117" s="80" t="s">
        <v>251</v>
      </c>
      <c r="D117" s="80" t="s">
        <v>252</v>
      </c>
      <c r="E117" s="77" t="s">
        <v>12</v>
      </c>
      <c r="F117" s="38">
        <v>4364.406779661017</v>
      </c>
      <c r="G117" s="78">
        <v>2</v>
      </c>
      <c r="H117" s="39">
        <f t="shared" si="9"/>
        <v>8728.8135593220341</v>
      </c>
      <c r="I117" s="40"/>
      <c r="J117" s="41">
        <v>78</v>
      </c>
      <c r="K117" s="61" t="str">
        <f t="shared" si="18"/>
        <v>Стекло лобовое (ветровое) панорамное</v>
      </c>
      <c r="L117" s="42"/>
      <c r="M117" s="62" t="str">
        <f t="shared" si="16"/>
        <v>шт.</v>
      </c>
      <c r="N117" s="44">
        <f t="shared" si="16"/>
        <v>4364.406779661017</v>
      </c>
      <c r="O117" s="38"/>
      <c r="P117" s="43">
        <f t="shared" si="17"/>
        <v>2</v>
      </c>
      <c r="Q117" s="45">
        <f t="shared" si="15"/>
        <v>0</v>
      </c>
      <c r="R117" s="40"/>
      <c r="S117" s="40"/>
      <c r="T117" s="40"/>
      <c r="U117" s="40"/>
      <c r="V117" s="40"/>
      <c r="W117" s="40"/>
      <c r="X117" s="40"/>
      <c r="Y117" s="40"/>
      <c r="Z117" s="40"/>
      <c r="AA117" s="40"/>
    </row>
    <row r="118" spans="1:27" s="46" customFormat="1" ht="15.75" x14ac:dyDescent="0.25">
      <c r="A118" s="36"/>
      <c r="B118" s="76">
        <v>79</v>
      </c>
      <c r="C118" s="80" t="s">
        <v>253</v>
      </c>
      <c r="D118" s="80" t="s">
        <v>254</v>
      </c>
      <c r="E118" s="77" t="s">
        <v>12</v>
      </c>
      <c r="F118" s="38">
        <v>56586.847457627118</v>
      </c>
      <c r="G118" s="78">
        <v>1</v>
      </c>
      <c r="H118" s="39">
        <f t="shared" si="9"/>
        <v>56586.847457627118</v>
      </c>
      <c r="I118" s="40"/>
      <c r="J118" s="41">
        <v>79</v>
      </c>
      <c r="K118" s="61" t="str">
        <f t="shared" si="18"/>
        <v>ТНВД</v>
      </c>
      <c r="L118" s="42"/>
      <c r="M118" s="62" t="str">
        <f t="shared" si="16"/>
        <v>шт.</v>
      </c>
      <c r="N118" s="44">
        <f t="shared" si="16"/>
        <v>56586.847457627118</v>
      </c>
      <c r="O118" s="38"/>
      <c r="P118" s="43">
        <f t="shared" si="17"/>
        <v>1</v>
      </c>
      <c r="Q118" s="45">
        <f t="shared" si="15"/>
        <v>0</v>
      </c>
      <c r="R118" s="40"/>
      <c r="S118" s="40"/>
      <c r="T118" s="40"/>
      <c r="U118" s="40"/>
      <c r="V118" s="40"/>
      <c r="W118" s="40"/>
      <c r="X118" s="40"/>
      <c r="Y118" s="40"/>
      <c r="Z118" s="40"/>
      <c r="AA118" s="40"/>
    </row>
    <row r="119" spans="1:27" s="46" customFormat="1" ht="15.75" x14ac:dyDescent="0.25">
      <c r="A119" s="36"/>
      <c r="B119" s="76">
        <v>80</v>
      </c>
      <c r="C119" s="80" t="s">
        <v>255</v>
      </c>
      <c r="D119" s="80" t="s">
        <v>256</v>
      </c>
      <c r="E119" s="77" t="s">
        <v>12</v>
      </c>
      <c r="F119" s="38">
        <v>77338.194915254251</v>
      </c>
      <c r="G119" s="78">
        <v>1</v>
      </c>
      <c r="H119" s="39">
        <f t="shared" si="9"/>
        <v>77338.194915254251</v>
      </c>
      <c r="I119" s="40"/>
      <c r="J119" s="41">
        <v>80</v>
      </c>
      <c r="K119" s="61" t="str">
        <f t="shared" si="18"/>
        <v>ТНВД Евро 2</v>
      </c>
      <c r="L119" s="42"/>
      <c r="M119" s="62" t="str">
        <f t="shared" si="16"/>
        <v>шт.</v>
      </c>
      <c r="N119" s="44">
        <f t="shared" si="16"/>
        <v>77338.194915254251</v>
      </c>
      <c r="O119" s="38"/>
      <c r="P119" s="43">
        <f t="shared" si="17"/>
        <v>1</v>
      </c>
      <c r="Q119" s="45">
        <f t="shared" si="15"/>
        <v>0</v>
      </c>
      <c r="R119" s="40"/>
      <c r="S119" s="40"/>
      <c r="T119" s="40"/>
      <c r="U119" s="40"/>
      <c r="V119" s="40"/>
      <c r="W119" s="40"/>
      <c r="X119" s="40"/>
      <c r="Y119" s="40"/>
      <c r="Z119" s="40"/>
      <c r="AA119" s="40"/>
    </row>
    <row r="120" spans="1:27" s="46" customFormat="1" ht="15.75" x14ac:dyDescent="0.25">
      <c r="A120" s="36"/>
      <c r="B120" s="76">
        <v>81</v>
      </c>
      <c r="C120" s="80" t="s">
        <v>257</v>
      </c>
      <c r="D120" s="80" t="s">
        <v>258</v>
      </c>
      <c r="E120" s="77" t="s">
        <v>101</v>
      </c>
      <c r="F120" s="38">
        <v>372.55084745762713</v>
      </c>
      <c r="G120" s="78">
        <v>60</v>
      </c>
      <c r="H120" s="39">
        <f t="shared" si="9"/>
        <v>22353.050847457627</v>
      </c>
      <c r="I120" s="40"/>
      <c r="J120" s="41">
        <v>81</v>
      </c>
      <c r="K120" s="61" t="str">
        <f t="shared" si="18"/>
        <v>Трос буксирный</v>
      </c>
      <c r="L120" s="42"/>
      <c r="M120" s="62" t="str">
        <f t="shared" si="16"/>
        <v>м.</v>
      </c>
      <c r="N120" s="44">
        <f t="shared" si="16"/>
        <v>372.55084745762713</v>
      </c>
      <c r="O120" s="38"/>
      <c r="P120" s="43">
        <f t="shared" si="17"/>
        <v>60</v>
      </c>
      <c r="Q120" s="45">
        <f t="shared" si="15"/>
        <v>0</v>
      </c>
      <c r="R120" s="40"/>
      <c r="S120" s="40"/>
      <c r="T120" s="40"/>
      <c r="U120" s="40"/>
      <c r="V120" s="40"/>
      <c r="W120" s="40"/>
      <c r="X120" s="40"/>
      <c r="Y120" s="40"/>
      <c r="Z120" s="40"/>
      <c r="AA120" s="40"/>
    </row>
    <row r="121" spans="1:27" s="46" customFormat="1" ht="31.5" x14ac:dyDescent="0.25">
      <c r="A121" s="36"/>
      <c r="B121" s="76">
        <v>82</v>
      </c>
      <c r="C121" s="80" t="s">
        <v>257</v>
      </c>
      <c r="D121" s="80" t="s">
        <v>259</v>
      </c>
      <c r="E121" s="77" t="s">
        <v>12</v>
      </c>
      <c r="F121" s="38">
        <v>1004.7372881355932</v>
      </c>
      <c r="G121" s="78">
        <v>1</v>
      </c>
      <c r="H121" s="39">
        <f t="shared" si="9"/>
        <v>1004.7372881355932</v>
      </c>
      <c r="I121" s="40"/>
      <c r="J121" s="41">
        <v>82</v>
      </c>
      <c r="K121" s="61" t="str">
        <f t="shared" si="18"/>
        <v>Трос буксирный</v>
      </c>
      <c r="L121" s="42"/>
      <c r="M121" s="62" t="str">
        <f t="shared" si="16"/>
        <v>шт.</v>
      </c>
      <c r="N121" s="44">
        <f t="shared" si="16"/>
        <v>1004.7372881355932</v>
      </c>
      <c r="O121" s="38"/>
      <c r="P121" s="43">
        <f t="shared" si="17"/>
        <v>1</v>
      </c>
      <c r="Q121" s="45">
        <f t="shared" si="15"/>
        <v>0</v>
      </c>
      <c r="R121" s="40"/>
      <c r="S121" s="40"/>
      <c r="T121" s="40"/>
      <c r="U121" s="40"/>
      <c r="V121" s="40"/>
      <c r="W121" s="40"/>
      <c r="X121" s="40"/>
      <c r="Y121" s="40"/>
      <c r="Z121" s="40"/>
      <c r="AA121" s="40"/>
    </row>
    <row r="122" spans="1:27" s="46" customFormat="1" ht="31.5" x14ac:dyDescent="0.25">
      <c r="A122" s="36"/>
      <c r="B122" s="76">
        <v>83</v>
      </c>
      <c r="C122" s="80" t="s">
        <v>257</v>
      </c>
      <c r="D122" s="80" t="s">
        <v>260</v>
      </c>
      <c r="E122" s="77" t="s">
        <v>12</v>
      </c>
      <c r="F122" s="38">
        <v>1004.7372881355932</v>
      </c>
      <c r="G122" s="78">
        <v>1</v>
      </c>
      <c r="H122" s="39">
        <f t="shared" si="9"/>
        <v>1004.7372881355932</v>
      </c>
      <c r="I122" s="40"/>
      <c r="J122" s="41">
        <v>83</v>
      </c>
      <c r="K122" s="61" t="str">
        <f t="shared" si="18"/>
        <v>Трос буксирный</v>
      </c>
      <c r="L122" s="42"/>
      <c r="M122" s="62" t="str">
        <f t="shared" si="16"/>
        <v>шт.</v>
      </c>
      <c r="N122" s="44">
        <f t="shared" si="16"/>
        <v>1004.7372881355932</v>
      </c>
      <c r="O122" s="38"/>
      <c r="P122" s="43">
        <f t="shared" si="17"/>
        <v>1</v>
      </c>
      <c r="Q122" s="45">
        <f t="shared" si="15"/>
        <v>0</v>
      </c>
      <c r="R122" s="40"/>
      <c r="S122" s="40"/>
      <c r="T122" s="40"/>
      <c r="U122" s="40"/>
      <c r="V122" s="40"/>
      <c r="W122" s="40"/>
      <c r="X122" s="40"/>
      <c r="Y122" s="40"/>
      <c r="Z122" s="40"/>
      <c r="AA122" s="40"/>
    </row>
    <row r="123" spans="1:27" s="46" customFormat="1" ht="31.5" x14ac:dyDescent="0.25">
      <c r="A123" s="36"/>
      <c r="B123" s="76">
        <v>84</v>
      </c>
      <c r="C123" s="80" t="s">
        <v>261</v>
      </c>
      <c r="D123" s="80" t="s">
        <v>262</v>
      </c>
      <c r="E123" s="77" t="s">
        <v>12</v>
      </c>
      <c r="F123" s="38">
        <v>10474.576271186441</v>
      </c>
      <c r="G123" s="78">
        <v>1</v>
      </c>
      <c r="H123" s="39">
        <f t="shared" si="9"/>
        <v>10474.576271186441</v>
      </c>
      <c r="I123" s="40"/>
      <c r="J123" s="41">
        <v>84</v>
      </c>
      <c r="K123" s="61" t="str">
        <f t="shared" si="18"/>
        <v>Турбокомпрессор ЕВРО-4 левый</v>
      </c>
      <c r="L123" s="42"/>
      <c r="M123" s="62" t="str">
        <f t="shared" si="16"/>
        <v>шт.</v>
      </c>
      <c r="N123" s="44">
        <f t="shared" si="16"/>
        <v>10474.576271186441</v>
      </c>
      <c r="O123" s="38"/>
      <c r="P123" s="43">
        <f t="shared" si="17"/>
        <v>1</v>
      </c>
      <c r="Q123" s="45">
        <f t="shared" si="15"/>
        <v>0</v>
      </c>
      <c r="R123" s="40"/>
      <c r="S123" s="40"/>
      <c r="T123" s="40"/>
      <c r="U123" s="40"/>
      <c r="V123" s="40"/>
      <c r="W123" s="40"/>
      <c r="X123" s="40"/>
      <c r="Y123" s="40"/>
      <c r="Z123" s="40"/>
      <c r="AA123" s="40"/>
    </row>
    <row r="124" spans="1:27" s="46" customFormat="1" ht="31.5" x14ac:dyDescent="0.25">
      <c r="A124" s="36"/>
      <c r="B124" s="76">
        <v>85</v>
      </c>
      <c r="C124" s="80" t="s">
        <v>263</v>
      </c>
      <c r="D124" s="80" t="s">
        <v>264</v>
      </c>
      <c r="E124" s="77" t="s">
        <v>12</v>
      </c>
      <c r="F124" s="38">
        <v>10474.576271186441</v>
      </c>
      <c r="G124" s="78">
        <v>1</v>
      </c>
      <c r="H124" s="39">
        <f t="shared" si="9"/>
        <v>10474.576271186441</v>
      </c>
      <c r="I124" s="40"/>
      <c r="J124" s="41">
        <v>85</v>
      </c>
      <c r="K124" s="61" t="str">
        <f t="shared" si="18"/>
        <v>Турбокомпрессор ЕВРО-4 правый</v>
      </c>
      <c r="L124" s="42"/>
      <c r="M124" s="62" t="str">
        <f t="shared" si="16"/>
        <v>шт.</v>
      </c>
      <c r="N124" s="44">
        <f t="shared" si="16"/>
        <v>10474.576271186441</v>
      </c>
      <c r="O124" s="38"/>
      <c r="P124" s="43">
        <f t="shared" si="17"/>
        <v>1</v>
      </c>
      <c r="Q124" s="45">
        <f t="shared" si="15"/>
        <v>0</v>
      </c>
      <c r="R124" s="40"/>
      <c r="S124" s="40"/>
      <c r="T124" s="40"/>
      <c r="U124" s="40"/>
      <c r="V124" s="40"/>
      <c r="W124" s="40"/>
      <c r="X124" s="40"/>
      <c r="Y124" s="40"/>
      <c r="Z124" s="40"/>
      <c r="AA124" s="40"/>
    </row>
    <row r="125" spans="1:27" s="46" customFormat="1" ht="15.75" x14ac:dyDescent="0.25">
      <c r="A125" s="36"/>
      <c r="B125" s="76">
        <v>86</v>
      </c>
      <c r="C125" s="80" t="s">
        <v>265</v>
      </c>
      <c r="D125" s="80" t="s">
        <v>266</v>
      </c>
      <c r="E125" s="77" t="s">
        <v>12</v>
      </c>
      <c r="F125" s="38">
        <v>5013.1355932203396</v>
      </c>
      <c r="G125" s="78">
        <v>2</v>
      </c>
      <c r="H125" s="39">
        <f t="shared" si="9"/>
        <v>10026.271186440679</v>
      </c>
      <c r="I125" s="40"/>
      <c r="J125" s="41">
        <v>86</v>
      </c>
      <c r="K125" s="61" t="str">
        <f t="shared" si="18"/>
        <v>Тяга продольная</v>
      </c>
      <c r="L125" s="42"/>
      <c r="M125" s="62" t="str">
        <f t="shared" si="16"/>
        <v>шт.</v>
      </c>
      <c r="N125" s="44">
        <f t="shared" si="16"/>
        <v>5013.1355932203396</v>
      </c>
      <c r="O125" s="38"/>
      <c r="P125" s="43">
        <f t="shared" si="17"/>
        <v>2</v>
      </c>
      <c r="Q125" s="45">
        <f t="shared" si="15"/>
        <v>0</v>
      </c>
      <c r="R125" s="40"/>
      <c r="S125" s="40"/>
      <c r="T125" s="40"/>
      <c r="U125" s="40"/>
      <c r="V125" s="40"/>
      <c r="W125" s="40"/>
      <c r="X125" s="40"/>
      <c r="Y125" s="40"/>
      <c r="Z125" s="40"/>
      <c r="AA125" s="40"/>
    </row>
    <row r="126" spans="1:27" s="46" customFormat="1" ht="45" x14ac:dyDescent="0.25">
      <c r="A126" s="36"/>
      <c r="B126" s="76">
        <v>87</v>
      </c>
      <c r="C126" s="80" t="s">
        <v>267</v>
      </c>
      <c r="D126" s="80" t="s">
        <v>268</v>
      </c>
      <c r="E126" s="77" t="s">
        <v>12</v>
      </c>
      <c r="F126" s="38">
        <v>9608.6864406779659</v>
      </c>
      <c r="G126" s="78">
        <v>1</v>
      </c>
      <c r="H126" s="39">
        <f t="shared" si="9"/>
        <v>9608.6864406779659</v>
      </c>
      <c r="I126" s="40"/>
      <c r="J126" s="41">
        <v>87</v>
      </c>
      <c r="K126" s="61" t="str">
        <f t="shared" si="18"/>
        <v>Тяга сошки рулевого механ. с гайками в сборе КАМАЗ-4310</v>
      </c>
      <c r="L126" s="42"/>
      <c r="M126" s="62" t="str">
        <f t="shared" si="16"/>
        <v>шт.</v>
      </c>
      <c r="N126" s="44">
        <f t="shared" si="16"/>
        <v>9608.6864406779659</v>
      </c>
      <c r="O126" s="38"/>
      <c r="P126" s="43">
        <f t="shared" si="17"/>
        <v>1</v>
      </c>
      <c r="Q126" s="45">
        <f t="shared" si="15"/>
        <v>0</v>
      </c>
      <c r="R126" s="40"/>
      <c r="S126" s="40"/>
      <c r="T126" s="40"/>
      <c r="U126" s="40"/>
      <c r="V126" s="40"/>
      <c r="W126" s="40"/>
      <c r="X126" s="40"/>
      <c r="Y126" s="40"/>
      <c r="Z126" s="40"/>
      <c r="AA126" s="40"/>
    </row>
    <row r="127" spans="1:27" s="46" customFormat="1" ht="31.5" x14ac:dyDescent="0.25">
      <c r="A127" s="36"/>
      <c r="B127" s="76">
        <v>88</v>
      </c>
      <c r="C127" s="80" t="s">
        <v>269</v>
      </c>
      <c r="D127" s="80" t="s">
        <v>270</v>
      </c>
      <c r="E127" s="77" t="s">
        <v>12</v>
      </c>
      <c r="F127" s="38">
        <v>838.3559322033899</v>
      </c>
      <c r="G127" s="78">
        <v>2</v>
      </c>
      <c r="H127" s="39">
        <f t="shared" si="9"/>
        <v>1676.7118644067798</v>
      </c>
      <c r="I127" s="40"/>
      <c r="J127" s="41">
        <v>88</v>
      </c>
      <c r="K127" s="61" t="str">
        <f t="shared" si="18"/>
        <v>Ушко рессоры КАМАЗ со втулкой</v>
      </c>
      <c r="L127" s="42"/>
      <c r="M127" s="62" t="str">
        <f t="shared" si="16"/>
        <v>шт.</v>
      </c>
      <c r="N127" s="44">
        <f t="shared" si="16"/>
        <v>838.3559322033899</v>
      </c>
      <c r="O127" s="38"/>
      <c r="P127" s="43">
        <f t="shared" si="17"/>
        <v>2</v>
      </c>
      <c r="Q127" s="45">
        <f t="shared" si="15"/>
        <v>0</v>
      </c>
      <c r="R127" s="40"/>
      <c r="S127" s="40"/>
      <c r="T127" s="40"/>
      <c r="U127" s="40"/>
      <c r="V127" s="40"/>
      <c r="W127" s="40"/>
      <c r="X127" s="40"/>
      <c r="Y127" s="40"/>
      <c r="Z127" s="40"/>
      <c r="AA127" s="40"/>
    </row>
    <row r="128" spans="1:27" s="46" customFormat="1" ht="31.5" x14ac:dyDescent="0.25">
      <c r="A128" s="36"/>
      <c r="B128" s="76">
        <v>89</v>
      </c>
      <c r="C128" s="80" t="s">
        <v>271</v>
      </c>
      <c r="D128" s="80" t="s">
        <v>272</v>
      </c>
      <c r="E128" s="77" t="s">
        <v>12</v>
      </c>
      <c r="F128" s="38">
        <v>2426.6694915254238</v>
      </c>
      <c r="G128" s="78">
        <v>10</v>
      </c>
      <c r="H128" s="39">
        <f t="shared" si="9"/>
        <v>24266.694915254237</v>
      </c>
      <c r="I128" s="40"/>
      <c r="J128" s="41">
        <v>89</v>
      </c>
      <c r="K128" s="61" t="str">
        <f t="shared" si="18"/>
        <v>Фильтр воздушный КАМАЗ ЕВРО</v>
      </c>
      <c r="L128" s="42"/>
      <c r="M128" s="62" t="str">
        <f t="shared" si="16"/>
        <v>шт.</v>
      </c>
      <c r="N128" s="44">
        <f t="shared" si="16"/>
        <v>2426.6694915254238</v>
      </c>
      <c r="O128" s="38"/>
      <c r="P128" s="43">
        <f t="shared" si="17"/>
        <v>10</v>
      </c>
      <c r="Q128" s="45">
        <f t="shared" si="15"/>
        <v>0</v>
      </c>
      <c r="R128" s="40"/>
      <c r="S128" s="40"/>
      <c r="T128" s="40"/>
      <c r="U128" s="40"/>
      <c r="V128" s="40"/>
      <c r="W128" s="40"/>
      <c r="X128" s="40"/>
      <c r="Y128" s="40"/>
      <c r="Z128" s="40"/>
      <c r="AA128" s="40"/>
    </row>
    <row r="129" spans="1:27" s="46" customFormat="1" ht="31.5" x14ac:dyDescent="0.25">
      <c r="A129" s="36"/>
      <c r="B129" s="76">
        <v>90</v>
      </c>
      <c r="C129" s="80" t="s">
        <v>273</v>
      </c>
      <c r="D129" s="80" t="s">
        <v>274</v>
      </c>
      <c r="E129" s="77" t="s">
        <v>12</v>
      </c>
      <c r="F129" s="38">
        <v>2276.4661016949153</v>
      </c>
      <c r="G129" s="78">
        <v>2</v>
      </c>
      <c r="H129" s="39">
        <f t="shared" si="9"/>
        <v>4552.9322033898306</v>
      </c>
      <c r="I129" s="40"/>
      <c r="J129" s="41">
        <v>90</v>
      </c>
      <c r="K129" s="61" t="str">
        <f t="shared" si="18"/>
        <v>Фильтр воздушный Камаз ЕВРО</v>
      </c>
      <c r="L129" s="42"/>
      <c r="M129" s="62" t="str">
        <f t="shared" si="16"/>
        <v>шт.</v>
      </c>
      <c r="N129" s="44">
        <f t="shared" si="16"/>
        <v>2276.4661016949153</v>
      </c>
      <c r="O129" s="38"/>
      <c r="P129" s="43">
        <f t="shared" si="17"/>
        <v>2</v>
      </c>
      <c r="Q129" s="45">
        <f t="shared" si="15"/>
        <v>0</v>
      </c>
      <c r="R129" s="40"/>
      <c r="S129" s="40"/>
      <c r="T129" s="40"/>
      <c r="U129" s="40"/>
      <c r="V129" s="40"/>
      <c r="W129" s="40"/>
      <c r="X129" s="40"/>
      <c r="Y129" s="40"/>
      <c r="Z129" s="40"/>
      <c r="AA129" s="40"/>
    </row>
    <row r="130" spans="1:27" s="46" customFormat="1" ht="31.5" x14ac:dyDescent="0.25">
      <c r="A130" s="36"/>
      <c r="B130" s="76">
        <v>91</v>
      </c>
      <c r="C130" s="80" t="s">
        <v>275</v>
      </c>
      <c r="D130" s="80" t="s">
        <v>276</v>
      </c>
      <c r="E130" s="77" t="s">
        <v>12</v>
      </c>
      <c r="F130" s="38">
        <v>657.27118644067798</v>
      </c>
      <c r="G130" s="78">
        <v>2</v>
      </c>
      <c r="H130" s="39">
        <f t="shared" si="9"/>
        <v>1314.542372881356</v>
      </c>
      <c r="I130" s="40"/>
      <c r="J130" s="41">
        <v>91</v>
      </c>
      <c r="K130" s="61" t="str">
        <f t="shared" si="18"/>
        <v>Фильтр масляный Камаз ЕВРО ЭФМ-003</v>
      </c>
      <c r="L130" s="42"/>
      <c r="M130" s="62" t="str">
        <f t="shared" si="16"/>
        <v>шт.</v>
      </c>
      <c r="N130" s="44">
        <f t="shared" si="16"/>
        <v>657.27118644067798</v>
      </c>
      <c r="O130" s="38"/>
      <c r="P130" s="43">
        <f t="shared" si="17"/>
        <v>2</v>
      </c>
      <c r="Q130" s="45">
        <f t="shared" si="15"/>
        <v>0</v>
      </c>
      <c r="R130" s="40"/>
      <c r="S130" s="40"/>
      <c r="T130" s="40"/>
      <c r="U130" s="40"/>
      <c r="V130" s="40"/>
      <c r="W130" s="40"/>
      <c r="X130" s="40"/>
      <c r="Y130" s="40"/>
      <c r="Z130" s="40"/>
      <c r="AA130" s="40"/>
    </row>
    <row r="131" spans="1:27" s="46" customFormat="1" ht="31.5" x14ac:dyDescent="0.25">
      <c r="A131" s="36"/>
      <c r="B131" s="76">
        <v>92</v>
      </c>
      <c r="C131" s="80" t="s">
        <v>277</v>
      </c>
      <c r="D131" s="80" t="s">
        <v>278</v>
      </c>
      <c r="E131" s="77" t="s">
        <v>12</v>
      </c>
      <c r="F131" s="38">
        <v>605.45762711864415</v>
      </c>
      <c r="G131" s="78">
        <v>2</v>
      </c>
      <c r="H131" s="39">
        <f t="shared" si="9"/>
        <v>1210.9152542372883</v>
      </c>
      <c r="I131" s="40"/>
      <c r="J131" s="41">
        <v>92</v>
      </c>
      <c r="K131" s="61" t="str">
        <f t="shared" si="18"/>
        <v>Фильтр топливный грубой очистки</v>
      </c>
      <c r="L131" s="42"/>
      <c r="M131" s="62" t="str">
        <f t="shared" si="16"/>
        <v>шт.</v>
      </c>
      <c r="N131" s="44">
        <f t="shared" si="16"/>
        <v>605.45762711864415</v>
      </c>
      <c r="O131" s="38"/>
      <c r="P131" s="43">
        <f t="shared" si="17"/>
        <v>2</v>
      </c>
      <c r="Q131" s="45">
        <f t="shared" si="15"/>
        <v>0</v>
      </c>
      <c r="R131" s="40"/>
      <c r="S131" s="40"/>
      <c r="T131" s="40"/>
      <c r="U131" s="40"/>
      <c r="V131" s="40"/>
      <c r="W131" s="40"/>
      <c r="X131" s="40"/>
      <c r="Y131" s="40"/>
      <c r="Z131" s="40"/>
      <c r="AA131" s="40"/>
    </row>
    <row r="132" spans="1:27" s="46" customFormat="1" ht="15.75" x14ac:dyDescent="0.25">
      <c r="A132" s="36"/>
      <c r="B132" s="76">
        <v>93</v>
      </c>
      <c r="C132" s="80" t="s">
        <v>279</v>
      </c>
      <c r="D132" s="80" t="s">
        <v>280</v>
      </c>
      <c r="E132" s="77" t="s">
        <v>12</v>
      </c>
      <c r="F132" s="38">
        <v>988.56779661016958</v>
      </c>
      <c r="G132" s="78">
        <v>2</v>
      </c>
      <c r="H132" s="39">
        <f t="shared" si="9"/>
        <v>1977.1355932203392</v>
      </c>
      <c r="I132" s="40"/>
      <c r="J132" s="41">
        <v>93</v>
      </c>
      <c r="K132" s="61" t="str">
        <f t="shared" si="18"/>
        <v xml:space="preserve">Фонарь задний Камаз левый </v>
      </c>
      <c r="L132" s="42"/>
      <c r="M132" s="62" t="str">
        <f t="shared" si="16"/>
        <v>шт.</v>
      </c>
      <c r="N132" s="44">
        <f t="shared" si="16"/>
        <v>988.56779661016958</v>
      </c>
      <c r="O132" s="38"/>
      <c r="P132" s="43">
        <f t="shared" si="17"/>
        <v>2</v>
      </c>
      <c r="Q132" s="45">
        <f t="shared" si="15"/>
        <v>0</v>
      </c>
      <c r="R132" s="40"/>
      <c r="S132" s="40"/>
      <c r="T132" s="40"/>
      <c r="U132" s="40"/>
      <c r="V132" s="40"/>
      <c r="W132" s="40"/>
      <c r="X132" s="40"/>
      <c r="Y132" s="40"/>
      <c r="Z132" s="40"/>
      <c r="AA132" s="40"/>
    </row>
    <row r="133" spans="1:27" s="46" customFormat="1" ht="15.75" x14ac:dyDescent="0.25">
      <c r="A133" s="36"/>
      <c r="B133" s="76">
        <v>94</v>
      </c>
      <c r="C133" s="80" t="s">
        <v>281</v>
      </c>
      <c r="D133" s="80" t="s">
        <v>282</v>
      </c>
      <c r="E133" s="77" t="s">
        <v>12</v>
      </c>
      <c r="F133" s="38">
        <v>965.12711864406776</v>
      </c>
      <c r="G133" s="78">
        <v>1</v>
      </c>
      <c r="H133" s="39">
        <f t="shared" si="9"/>
        <v>965.12711864406776</v>
      </c>
      <c r="I133" s="40"/>
      <c r="J133" s="41">
        <v>94</v>
      </c>
      <c r="K133" s="61" t="str">
        <f t="shared" si="18"/>
        <v>Фонарь задний левый</v>
      </c>
      <c r="L133" s="42"/>
      <c r="M133" s="62" t="str">
        <f t="shared" si="16"/>
        <v>шт.</v>
      </c>
      <c r="N133" s="44">
        <f t="shared" si="16"/>
        <v>965.12711864406776</v>
      </c>
      <c r="O133" s="38"/>
      <c r="P133" s="43">
        <f t="shared" si="17"/>
        <v>1</v>
      </c>
      <c r="Q133" s="45">
        <f t="shared" si="15"/>
        <v>0</v>
      </c>
      <c r="R133" s="40"/>
      <c r="S133" s="40"/>
      <c r="T133" s="40"/>
      <c r="U133" s="40"/>
      <c r="V133" s="40"/>
      <c r="W133" s="40"/>
      <c r="X133" s="40"/>
      <c r="Y133" s="40"/>
      <c r="Z133" s="40"/>
      <c r="AA133" s="40"/>
    </row>
    <row r="134" spans="1:27" s="46" customFormat="1" ht="15.75" x14ac:dyDescent="0.25">
      <c r="A134" s="36"/>
      <c r="B134" s="76">
        <v>95</v>
      </c>
      <c r="C134" s="80" t="s">
        <v>283</v>
      </c>
      <c r="D134" s="80" t="s">
        <v>284</v>
      </c>
      <c r="E134" s="77" t="s">
        <v>12</v>
      </c>
      <c r="F134" s="38">
        <v>268.44915254237287</v>
      </c>
      <c r="G134" s="78">
        <v>1</v>
      </c>
      <c r="H134" s="39">
        <f t="shared" si="9"/>
        <v>268.44915254237287</v>
      </c>
      <c r="I134" s="40"/>
      <c r="J134" s="41">
        <v>95</v>
      </c>
      <c r="K134" s="61" t="str">
        <f t="shared" si="18"/>
        <v>Фонарь задний правый</v>
      </c>
      <c r="L134" s="42"/>
      <c r="M134" s="62" t="str">
        <f t="shared" si="16"/>
        <v>шт.</v>
      </c>
      <c r="N134" s="44">
        <f t="shared" si="16"/>
        <v>268.44915254237287</v>
      </c>
      <c r="O134" s="38"/>
      <c r="P134" s="43">
        <f t="shared" si="17"/>
        <v>1</v>
      </c>
      <c r="Q134" s="45">
        <f t="shared" si="15"/>
        <v>0</v>
      </c>
      <c r="R134" s="40"/>
      <c r="S134" s="40"/>
      <c r="T134" s="40"/>
      <c r="U134" s="40"/>
      <c r="V134" s="40"/>
      <c r="W134" s="40"/>
      <c r="X134" s="40"/>
      <c r="Y134" s="40"/>
      <c r="Z134" s="40"/>
      <c r="AA134" s="40"/>
    </row>
    <row r="135" spans="1:27" s="46" customFormat="1" ht="15.75" x14ac:dyDescent="0.25">
      <c r="A135" s="36"/>
      <c r="B135" s="76">
        <v>96</v>
      </c>
      <c r="C135" s="80" t="s">
        <v>283</v>
      </c>
      <c r="D135" s="80" t="s">
        <v>285</v>
      </c>
      <c r="E135" s="77" t="s">
        <v>12</v>
      </c>
      <c r="F135" s="38">
        <v>965.12711864406776</v>
      </c>
      <c r="G135" s="78">
        <v>1</v>
      </c>
      <c r="H135" s="39">
        <f t="shared" si="9"/>
        <v>965.12711864406776</v>
      </c>
      <c r="I135" s="40"/>
      <c r="J135" s="41">
        <v>96</v>
      </c>
      <c r="K135" s="61" t="str">
        <f t="shared" si="18"/>
        <v>Фонарь задний правый</v>
      </c>
      <c r="L135" s="42"/>
      <c r="M135" s="62" t="str">
        <f t="shared" si="16"/>
        <v>шт.</v>
      </c>
      <c r="N135" s="44">
        <f t="shared" si="16"/>
        <v>965.12711864406776</v>
      </c>
      <c r="O135" s="38"/>
      <c r="P135" s="43">
        <f t="shared" si="17"/>
        <v>1</v>
      </c>
      <c r="Q135" s="45">
        <f t="shared" si="15"/>
        <v>0</v>
      </c>
      <c r="R135" s="40"/>
      <c r="S135" s="40"/>
      <c r="T135" s="40"/>
      <c r="U135" s="40"/>
      <c r="V135" s="40"/>
      <c r="W135" s="40"/>
      <c r="X135" s="40"/>
      <c r="Y135" s="40"/>
      <c r="Z135" s="40"/>
      <c r="AA135" s="40"/>
    </row>
    <row r="136" spans="1:27" s="46" customFormat="1" ht="15.75" x14ac:dyDescent="0.25">
      <c r="A136" s="36"/>
      <c r="B136" s="76">
        <v>97</v>
      </c>
      <c r="C136" s="80" t="s">
        <v>286</v>
      </c>
      <c r="D136" s="80" t="s">
        <v>287</v>
      </c>
      <c r="E136" s="77" t="s">
        <v>12</v>
      </c>
      <c r="F136" s="38">
        <v>1045.0254237288136</v>
      </c>
      <c r="G136" s="78">
        <v>1</v>
      </c>
      <c r="H136" s="39">
        <f t="shared" si="9"/>
        <v>1045.0254237288136</v>
      </c>
      <c r="I136" s="40"/>
      <c r="J136" s="41">
        <v>97</v>
      </c>
      <c r="K136" s="61" t="str">
        <f t="shared" si="18"/>
        <v>Шланг подкачки</v>
      </c>
      <c r="L136" s="42"/>
      <c r="M136" s="62" t="str">
        <f t="shared" si="16"/>
        <v>шт.</v>
      </c>
      <c r="N136" s="44">
        <f t="shared" si="16"/>
        <v>1045.0254237288136</v>
      </c>
      <c r="O136" s="38"/>
      <c r="P136" s="43">
        <f t="shared" si="17"/>
        <v>1</v>
      </c>
      <c r="Q136" s="45">
        <f t="shared" si="15"/>
        <v>0</v>
      </c>
      <c r="R136" s="40"/>
      <c r="S136" s="40"/>
      <c r="T136" s="40"/>
      <c r="U136" s="40"/>
      <c r="V136" s="40"/>
      <c r="W136" s="40"/>
      <c r="X136" s="40"/>
      <c r="Y136" s="40"/>
      <c r="Z136" s="40"/>
      <c r="AA136" s="40"/>
    </row>
    <row r="137" spans="1:27" s="46" customFormat="1" ht="15.75" x14ac:dyDescent="0.25">
      <c r="A137" s="36"/>
      <c r="B137" s="76">
        <v>98</v>
      </c>
      <c r="C137" s="80" t="s">
        <v>288</v>
      </c>
      <c r="D137" s="80" t="s">
        <v>289</v>
      </c>
      <c r="E137" s="77" t="s">
        <v>12</v>
      </c>
      <c r="F137" s="38">
        <v>250.33050847457628</v>
      </c>
      <c r="G137" s="78">
        <v>20</v>
      </c>
      <c r="H137" s="39">
        <f t="shared" si="9"/>
        <v>5006.6101694915251</v>
      </c>
      <c r="I137" s="40"/>
      <c r="J137" s="41">
        <v>98</v>
      </c>
      <c r="K137" s="61" t="str">
        <f t="shared" si="18"/>
        <v xml:space="preserve">Шланг тормозной КАМАЗ </v>
      </c>
      <c r="L137" s="42"/>
      <c r="M137" s="62" t="str">
        <f t="shared" si="16"/>
        <v>шт.</v>
      </c>
      <c r="N137" s="44">
        <f t="shared" si="16"/>
        <v>250.33050847457628</v>
      </c>
      <c r="O137" s="38"/>
      <c r="P137" s="43">
        <f t="shared" si="17"/>
        <v>20</v>
      </c>
      <c r="Q137" s="45">
        <f t="shared" si="15"/>
        <v>0</v>
      </c>
      <c r="R137" s="40"/>
      <c r="S137" s="40"/>
      <c r="T137" s="40"/>
      <c r="U137" s="40"/>
      <c r="V137" s="40"/>
      <c r="W137" s="40"/>
      <c r="X137" s="40"/>
      <c r="Y137" s="40"/>
      <c r="Z137" s="40"/>
      <c r="AA137" s="40"/>
    </row>
    <row r="138" spans="1:27" s="46" customFormat="1" ht="15.75" x14ac:dyDescent="0.25">
      <c r="A138" s="36"/>
      <c r="B138" s="76">
        <v>99</v>
      </c>
      <c r="C138" s="80" t="s">
        <v>290</v>
      </c>
      <c r="D138" s="80" t="s">
        <v>291</v>
      </c>
      <c r="E138" s="77" t="s">
        <v>12</v>
      </c>
      <c r="F138" s="38">
        <v>177.22881355932205</v>
      </c>
      <c r="G138" s="78">
        <v>6</v>
      </c>
      <c r="H138" s="39">
        <f t="shared" si="9"/>
        <v>1063.3728813559323</v>
      </c>
      <c r="I138" s="40"/>
      <c r="J138" s="41">
        <v>99</v>
      </c>
      <c r="K138" s="61" t="str">
        <f t="shared" si="18"/>
        <v>Шланг тормозной передний</v>
      </c>
      <c r="L138" s="42"/>
      <c r="M138" s="62" t="str">
        <f t="shared" si="16"/>
        <v>шт.</v>
      </c>
      <c r="N138" s="44">
        <f t="shared" si="16"/>
        <v>177.22881355932205</v>
      </c>
      <c r="O138" s="38"/>
      <c r="P138" s="43">
        <f t="shared" si="17"/>
        <v>6</v>
      </c>
      <c r="Q138" s="45">
        <f t="shared" si="15"/>
        <v>0</v>
      </c>
      <c r="R138" s="40"/>
      <c r="S138" s="40"/>
      <c r="T138" s="40"/>
      <c r="U138" s="40"/>
      <c r="V138" s="40"/>
      <c r="W138" s="40"/>
      <c r="X138" s="40"/>
      <c r="Y138" s="40"/>
      <c r="Z138" s="40"/>
      <c r="AA138" s="40"/>
    </row>
    <row r="139" spans="1:27" s="46" customFormat="1" ht="15.75" x14ac:dyDescent="0.25">
      <c r="A139" s="36"/>
      <c r="B139" s="76">
        <v>100</v>
      </c>
      <c r="C139" s="80" t="s">
        <v>292</v>
      </c>
      <c r="D139" s="80" t="s">
        <v>293</v>
      </c>
      <c r="E139" s="77" t="s">
        <v>12</v>
      </c>
      <c r="F139" s="38">
        <v>5307.1440677966111</v>
      </c>
      <c r="G139" s="78">
        <v>8</v>
      </c>
      <c r="H139" s="39">
        <f t="shared" si="9"/>
        <v>42457.152542372889</v>
      </c>
      <c r="I139" s="40"/>
      <c r="J139" s="41">
        <v>100</v>
      </c>
      <c r="K139" s="61" t="str">
        <f t="shared" si="18"/>
        <v>Штанга реактивная</v>
      </c>
      <c r="L139" s="42"/>
      <c r="M139" s="62" t="str">
        <f t="shared" si="16"/>
        <v>шт.</v>
      </c>
      <c r="N139" s="44">
        <f t="shared" si="16"/>
        <v>5307.1440677966111</v>
      </c>
      <c r="O139" s="38"/>
      <c r="P139" s="43">
        <f t="shared" si="17"/>
        <v>8</v>
      </c>
      <c r="Q139" s="45">
        <f t="shared" si="15"/>
        <v>0</v>
      </c>
      <c r="R139" s="40"/>
      <c r="S139" s="40"/>
      <c r="T139" s="40"/>
      <c r="U139" s="40"/>
      <c r="V139" s="40"/>
      <c r="W139" s="40"/>
      <c r="X139" s="40"/>
      <c r="Y139" s="40"/>
      <c r="Z139" s="40"/>
      <c r="AA139" s="40"/>
    </row>
    <row r="140" spans="1:27" s="46" customFormat="1" ht="15.75" x14ac:dyDescent="0.25">
      <c r="A140" s="36"/>
      <c r="B140" s="76">
        <v>101</v>
      </c>
      <c r="C140" s="80" t="s">
        <v>294</v>
      </c>
      <c r="D140" s="80" t="s">
        <v>295</v>
      </c>
      <c r="E140" s="77" t="s">
        <v>12</v>
      </c>
      <c r="F140" s="38">
        <v>8868.3220338983065</v>
      </c>
      <c r="G140" s="78">
        <v>2</v>
      </c>
      <c r="H140" s="39">
        <f t="shared" si="9"/>
        <v>17736.644067796613</v>
      </c>
      <c r="I140" s="40"/>
      <c r="J140" s="41">
        <v>101</v>
      </c>
      <c r="K140" s="61" t="str">
        <f t="shared" si="18"/>
        <v>энергоаккумулятор</v>
      </c>
      <c r="L140" s="42"/>
      <c r="M140" s="62" t="str">
        <f t="shared" si="16"/>
        <v>шт.</v>
      </c>
      <c r="N140" s="44">
        <f t="shared" si="16"/>
        <v>8868.3220338983065</v>
      </c>
      <c r="O140" s="38"/>
      <c r="P140" s="43">
        <f t="shared" si="17"/>
        <v>2</v>
      </c>
      <c r="Q140" s="45">
        <f t="shared" si="15"/>
        <v>0</v>
      </c>
      <c r="R140" s="40"/>
      <c r="S140" s="40"/>
      <c r="T140" s="40"/>
      <c r="U140" s="40"/>
      <c r="V140" s="40"/>
      <c r="W140" s="40"/>
      <c r="X140" s="40"/>
      <c r="Y140" s="40"/>
      <c r="Z140" s="40"/>
      <c r="AA140" s="40"/>
    </row>
    <row r="141" spans="1:27" s="46" customFormat="1" ht="32.25" thickBot="1" x14ac:dyDescent="0.3">
      <c r="A141" s="36"/>
      <c r="B141" s="76">
        <v>102</v>
      </c>
      <c r="C141" s="80" t="s">
        <v>296</v>
      </c>
      <c r="D141" s="80" t="s">
        <v>297</v>
      </c>
      <c r="E141" s="77" t="s">
        <v>12</v>
      </c>
      <c r="F141" s="38">
        <v>7041.3983050847464</v>
      </c>
      <c r="G141" s="78">
        <v>6</v>
      </c>
      <c r="H141" s="39">
        <f t="shared" si="9"/>
        <v>42248.38983050848</v>
      </c>
      <c r="I141" s="40"/>
      <c r="J141" s="41">
        <v>102</v>
      </c>
      <c r="K141" s="61" t="str">
        <f t="shared" si="18"/>
        <v>Энергоаккумулятор КАМАЗ 20/20 РААЗ</v>
      </c>
      <c r="L141" s="42"/>
      <c r="M141" s="62" t="str">
        <f t="shared" si="16"/>
        <v>шт.</v>
      </c>
      <c r="N141" s="44">
        <f t="shared" si="16"/>
        <v>7041.3983050847464</v>
      </c>
      <c r="O141" s="38"/>
      <c r="P141" s="43">
        <f t="shared" si="17"/>
        <v>6</v>
      </c>
      <c r="Q141" s="45">
        <f t="shared" si="15"/>
        <v>0</v>
      </c>
      <c r="R141" s="40"/>
      <c r="S141" s="40"/>
      <c r="T141" s="40"/>
      <c r="U141" s="40"/>
      <c r="V141" s="40"/>
      <c r="W141" s="40"/>
      <c r="X141" s="40"/>
      <c r="Y141" s="40"/>
      <c r="Z141" s="40"/>
      <c r="AA141" s="40"/>
    </row>
    <row r="142" spans="1:27" s="16" customFormat="1" ht="17.25" customHeight="1" thickBot="1" x14ac:dyDescent="0.3">
      <c r="A142" s="20"/>
      <c r="B142" s="151" t="s">
        <v>25</v>
      </c>
      <c r="C142" s="152"/>
      <c r="D142" s="58"/>
      <c r="E142" s="21"/>
      <c r="F142" s="18"/>
      <c r="G142" s="63">
        <f>SUM(G40:G141)</f>
        <v>1084</v>
      </c>
      <c r="H142" s="22">
        <f>SUM(H40:H141)</f>
        <v>3534085.0169491516</v>
      </c>
      <c r="I142" s="22"/>
      <c r="J142" s="18"/>
      <c r="K142" s="18"/>
      <c r="L142" s="18"/>
      <c r="M142" s="19"/>
      <c r="N142" s="23"/>
      <c r="O142" s="23"/>
      <c r="P142" s="69">
        <f>SUM(P40:P141)</f>
        <v>1084</v>
      </c>
      <c r="Q142" s="23">
        <f>SUM(Q40:Q141)</f>
        <v>0</v>
      </c>
      <c r="R142" s="23"/>
    </row>
    <row r="143" spans="1:27" s="16" customFormat="1" ht="15.75" customHeight="1" x14ac:dyDescent="0.25">
      <c r="A143" s="148" t="s">
        <v>20</v>
      </c>
      <c r="B143" s="149"/>
      <c r="C143" s="149"/>
      <c r="D143" s="149"/>
      <c r="E143" s="149"/>
      <c r="F143" s="149"/>
      <c r="G143" s="149"/>
      <c r="H143" s="149"/>
      <c r="I143" s="149"/>
      <c r="J143" s="149"/>
      <c r="K143" s="149"/>
      <c r="L143" s="149"/>
      <c r="M143" s="149"/>
      <c r="N143" s="149"/>
      <c r="O143" s="149"/>
      <c r="P143" s="149"/>
      <c r="Q143" s="149"/>
      <c r="R143" s="150"/>
    </row>
    <row r="144" spans="1:27" s="16" customFormat="1" ht="15.75" customHeight="1" x14ac:dyDescent="0.25">
      <c r="A144" s="143" t="s">
        <v>26</v>
      </c>
      <c r="B144" s="144"/>
      <c r="C144" s="144"/>
      <c r="D144" s="144"/>
      <c r="E144" s="144"/>
      <c r="F144" s="144"/>
      <c r="G144" s="144"/>
      <c r="H144" s="144"/>
      <c r="I144" s="144"/>
      <c r="J144" s="144"/>
      <c r="K144" s="144"/>
      <c r="L144" s="144"/>
      <c r="M144" s="144"/>
      <c r="N144" s="144"/>
      <c r="O144" s="144"/>
      <c r="P144" s="144"/>
      <c r="Q144" s="144"/>
      <c r="R144" s="145"/>
    </row>
    <row r="145" spans="1:27" ht="15.75" x14ac:dyDescent="0.25">
      <c r="A145" s="4"/>
      <c r="B145" s="70">
        <v>1</v>
      </c>
      <c r="C145" s="71" t="s">
        <v>378</v>
      </c>
      <c r="D145" s="71" t="s">
        <v>303</v>
      </c>
      <c r="E145" s="62" t="s">
        <v>12</v>
      </c>
      <c r="F145" s="122">
        <v>5026.99</v>
      </c>
      <c r="G145" s="94">
        <v>2</v>
      </c>
      <c r="H145" s="67">
        <f>G145*F145</f>
        <v>10053.98</v>
      </c>
      <c r="I145" s="1"/>
      <c r="J145" s="41">
        <v>1</v>
      </c>
      <c r="K145" s="68" t="str">
        <f>C145</f>
        <v>Барабан тормоза</v>
      </c>
      <c r="L145" s="42"/>
      <c r="M145" s="62" t="str">
        <f>E145</f>
        <v>шт.</v>
      </c>
      <c r="N145" s="44">
        <f>F145</f>
        <v>5026.99</v>
      </c>
      <c r="O145" s="38"/>
      <c r="P145" s="43">
        <f>G145</f>
        <v>2</v>
      </c>
      <c r="Q145" s="45">
        <f>O145*P145</f>
        <v>0</v>
      </c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.75" x14ac:dyDescent="0.25">
      <c r="A146" s="4"/>
      <c r="B146" s="70">
        <v>2</v>
      </c>
      <c r="C146" s="71" t="s">
        <v>300</v>
      </c>
      <c r="D146" s="71" t="s">
        <v>304</v>
      </c>
      <c r="E146" s="62" t="s">
        <v>12</v>
      </c>
      <c r="F146" s="122">
        <v>30508.47</v>
      </c>
      <c r="G146" s="96">
        <v>1</v>
      </c>
      <c r="H146" s="67">
        <f t="shared" ref="H146:H188" si="19">G146*F146</f>
        <v>30508.47</v>
      </c>
      <c r="I146" s="1"/>
      <c r="J146" s="41">
        <v>2</v>
      </c>
      <c r="K146" s="68" t="str">
        <f t="shared" ref="K146:K188" si="20">C146</f>
        <v>Вал карданный задний,</v>
      </c>
      <c r="L146" s="52"/>
      <c r="M146" s="62" t="str">
        <f t="shared" ref="M146:M188" si="21">E146</f>
        <v>шт.</v>
      </c>
      <c r="N146" s="91">
        <f t="shared" ref="N146:N188" si="22">F146</f>
        <v>30508.47</v>
      </c>
      <c r="O146" s="51"/>
      <c r="P146" s="90">
        <f t="shared" ref="P146:P188" si="23">G146</f>
        <v>1</v>
      </c>
      <c r="Q146" s="92">
        <f t="shared" ref="Q146:Q188" si="24">O146*P146</f>
        <v>0</v>
      </c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x14ac:dyDescent="0.25">
      <c r="A147" s="4"/>
      <c r="B147" s="70">
        <v>3</v>
      </c>
      <c r="C147" s="71" t="s">
        <v>301</v>
      </c>
      <c r="D147" s="71" t="s">
        <v>305</v>
      </c>
      <c r="E147" s="62" t="s">
        <v>12</v>
      </c>
      <c r="F147" s="122">
        <v>68135.59</v>
      </c>
      <c r="G147" s="96">
        <v>1</v>
      </c>
      <c r="H147" s="67">
        <f t="shared" si="19"/>
        <v>68135.59</v>
      </c>
      <c r="I147" s="1"/>
      <c r="J147" s="41">
        <v>3</v>
      </c>
      <c r="K147" s="68" t="str">
        <f t="shared" si="20"/>
        <v>Вал карданный основной</v>
      </c>
      <c r="L147" s="52"/>
      <c r="M147" s="62" t="str">
        <f t="shared" si="21"/>
        <v>шт.</v>
      </c>
      <c r="N147" s="91">
        <f t="shared" si="22"/>
        <v>68135.59</v>
      </c>
      <c r="O147" s="51"/>
      <c r="P147" s="90">
        <f t="shared" si="23"/>
        <v>1</v>
      </c>
      <c r="Q147" s="92">
        <f>O147*P147</f>
        <v>0</v>
      </c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x14ac:dyDescent="0.25">
      <c r="A148" s="4"/>
      <c r="B148" s="70">
        <v>4</v>
      </c>
      <c r="C148" s="71" t="s">
        <v>302</v>
      </c>
      <c r="D148" s="71" t="s">
        <v>306</v>
      </c>
      <c r="E148" s="62" t="s">
        <v>12</v>
      </c>
      <c r="F148" s="122">
        <v>44491.53</v>
      </c>
      <c r="G148" s="96">
        <v>1</v>
      </c>
      <c r="H148" s="67">
        <f t="shared" si="19"/>
        <v>44491.53</v>
      </c>
      <c r="I148" s="1"/>
      <c r="J148" s="89">
        <v>4</v>
      </c>
      <c r="K148" s="68" t="str">
        <f t="shared" si="20"/>
        <v>Вал карданный передний</v>
      </c>
      <c r="L148" s="52"/>
      <c r="M148" s="62" t="str">
        <f t="shared" si="21"/>
        <v>шт.</v>
      </c>
      <c r="N148" s="91">
        <f t="shared" si="22"/>
        <v>44491.53</v>
      </c>
      <c r="O148" s="51"/>
      <c r="P148" s="90">
        <f t="shared" si="23"/>
        <v>1</v>
      </c>
      <c r="Q148" s="92">
        <f t="shared" si="24"/>
        <v>0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x14ac:dyDescent="0.25">
      <c r="A149" s="4"/>
      <c r="B149" s="70">
        <v>5</v>
      </c>
      <c r="C149" s="71" t="s">
        <v>309</v>
      </c>
      <c r="D149" s="83" t="s">
        <v>308</v>
      </c>
      <c r="E149" s="62" t="s">
        <v>12</v>
      </c>
      <c r="F149" s="122">
        <v>38305.08</v>
      </c>
      <c r="G149" s="96">
        <v>1</v>
      </c>
      <c r="H149" s="67">
        <f t="shared" si="19"/>
        <v>38305.08</v>
      </c>
      <c r="I149" s="1"/>
      <c r="J149" s="89">
        <v>5</v>
      </c>
      <c r="K149" s="68" t="str">
        <f t="shared" si="20"/>
        <v>Вал карданный средний</v>
      </c>
      <c r="L149" s="52"/>
      <c r="M149" s="62" t="str">
        <f t="shared" si="21"/>
        <v>шт.</v>
      </c>
      <c r="N149" s="91">
        <f t="shared" si="22"/>
        <v>38305.08</v>
      </c>
      <c r="O149" s="51"/>
      <c r="P149" s="90">
        <f t="shared" si="23"/>
        <v>1</v>
      </c>
      <c r="Q149" s="92">
        <f t="shared" si="24"/>
        <v>0</v>
      </c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30" x14ac:dyDescent="0.25">
      <c r="A150" s="4"/>
      <c r="B150" s="70">
        <v>6</v>
      </c>
      <c r="C150" s="71" t="s">
        <v>312</v>
      </c>
      <c r="D150" s="83" t="s">
        <v>129</v>
      </c>
      <c r="E150" s="62" t="s">
        <v>12</v>
      </c>
      <c r="F150" s="122">
        <v>8898.31</v>
      </c>
      <c r="G150" s="96">
        <v>1</v>
      </c>
      <c r="H150" s="67">
        <f t="shared" si="19"/>
        <v>8898.31</v>
      </c>
      <c r="I150" s="1"/>
      <c r="J150" s="89">
        <v>6</v>
      </c>
      <c r="K150" s="68" t="str">
        <f t="shared" si="20"/>
        <v xml:space="preserve">Вязкостная муфта включения </v>
      </c>
      <c r="L150" s="52"/>
      <c r="M150" s="62" t="str">
        <f t="shared" si="21"/>
        <v>шт.</v>
      </c>
      <c r="N150" s="91">
        <f t="shared" si="22"/>
        <v>8898.31</v>
      </c>
      <c r="O150" s="51"/>
      <c r="P150" s="90">
        <f t="shared" si="23"/>
        <v>1</v>
      </c>
      <c r="Q150" s="92">
        <f t="shared" si="24"/>
        <v>0</v>
      </c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30" x14ac:dyDescent="0.25">
      <c r="A151" s="4"/>
      <c r="B151" s="70">
        <v>7</v>
      </c>
      <c r="C151" s="71" t="s">
        <v>311</v>
      </c>
      <c r="D151" s="83" t="s">
        <v>310</v>
      </c>
      <c r="E151" s="62" t="s">
        <v>12</v>
      </c>
      <c r="F151" s="122">
        <v>26610.17</v>
      </c>
      <c r="G151" s="96">
        <v>1</v>
      </c>
      <c r="H151" s="67">
        <f t="shared" si="19"/>
        <v>26610.17</v>
      </c>
      <c r="I151" s="1"/>
      <c r="J151" s="89">
        <v>7</v>
      </c>
      <c r="K151" s="68" t="str">
        <f t="shared" si="20"/>
        <v>Главная передача заднего моста</v>
      </c>
      <c r="L151" s="52"/>
      <c r="M151" s="62" t="str">
        <f t="shared" si="21"/>
        <v>шт.</v>
      </c>
      <c r="N151" s="91">
        <f t="shared" si="22"/>
        <v>26610.17</v>
      </c>
      <c r="O151" s="51"/>
      <c r="P151" s="90">
        <f t="shared" si="23"/>
        <v>1</v>
      </c>
      <c r="Q151" s="92">
        <f t="shared" si="24"/>
        <v>0</v>
      </c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30" x14ac:dyDescent="0.25">
      <c r="A152" s="4"/>
      <c r="B152" s="70">
        <v>8</v>
      </c>
      <c r="C152" s="71" t="s">
        <v>313</v>
      </c>
      <c r="D152" s="83" t="s">
        <v>314</v>
      </c>
      <c r="E152" s="62" t="s">
        <v>12</v>
      </c>
      <c r="F152" s="122">
        <v>5858.96</v>
      </c>
      <c r="G152" s="96">
        <v>4</v>
      </c>
      <c r="H152" s="67">
        <f t="shared" si="19"/>
        <v>23435.84</v>
      </c>
      <c r="I152" s="1"/>
      <c r="J152" s="89">
        <v>8</v>
      </c>
      <c r="K152" s="68" t="str">
        <f t="shared" si="20"/>
        <v xml:space="preserve">Головка блока цилиндра в сборе </v>
      </c>
      <c r="L152" s="52"/>
      <c r="M152" s="62" t="str">
        <f t="shared" si="21"/>
        <v>шт.</v>
      </c>
      <c r="N152" s="91">
        <f t="shared" si="22"/>
        <v>5858.96</v>
      </c>
      <c r="O152" s="51"/>
      <c r="P152" s="90">
        <f t="shared" si="23"/>
        <v>4</v>
      </c>
      <c r="Q152" s="92">
        <f t="shared" si="24"/>
        <v>0</v>
      </c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x14ac:dyDescent="0.25">
      <c r="A153" s="4"/>
      <c r="B153" s="70">
        <v>9</v>
      </c>
      <c r="C153" s="71" t="s">
        <v>136</v>
      </c>
      <c r="D153" s="83" t="s">
        <v>137</v>
      </c>
      <c r="E153" s="62" t="s">
        <v>12</v>
      </c>
      <c r="F153" s="122">
        <v>251.71</v>
      </c>
      <c r="G153" s="96">
        <v>2</v>
      </c>
      <c r="H153" s="67">
        <f t="shared" si="19"/>
        <v>503.42</v>
      </c>
      <c r="I153" s="1"/>
      <c r="J153" s="89">
        <v>9</v>
      </c>
      <c r="K153" s="68" t="str">
        <f t="shared" si="20"/>
        <v>Гофра</v>
      </c>
      <c r="L153" s="52"/>
      <c r="M153" s="62" t="str">
        <f t="shared" si="21"/>
        <v>шт.</v>
      </c>
      <c r="N153" s="91">
        <f t="shared" si="22"/>
        <v>251.71</v>
      </c>
      <c r="O153" s="51"/>
      <c r="P153" s="90">
        <f t="shared" si="23"/>
        <v>2</v>
      </c>
      <c r="Q153" s="92">
        <f t="shared" si="24"/>
        <v>0</v>
      </c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.75" x14ac:dyDescent="0.25">
      <c r="A154" s="4"/>
      <c r="B154" s="70">
        <v>10</v>
      </c>
      <c r="C154" s="71" t="s">
        <v>142</v>
      </c>
      <c r="D154" s="83" t="s">
        <v>143</v>
      </c>
      <c r="E154" s="62" t="s">
        <v>12</v>
      </c>
      <c r="F154" s="122">
        <v>4101.2700000000004</v>
      </c>
      <c r="G154" s="96">
        <v>2</v>
      </c>
      <c r="H154" s="67">
        <f t="shared" si="19"/>
        <v>8202.5400000000009</v>
      </c>
      <c r="I154" s="1"/>
      <c r="J154" s="89">
        <v>10</v>
      </c>
      <c r="K154" s="68" t="str">
        <f t="shared" si="20"/>
        <v>Диск ведомый</v>
      </c>
      <c r="L154" s="52"/>
      <c r="M154" s="62" t="str">
        <f t="shared" si="21"/>
        <v>шт.</v>
      </c>
      <c r="N154" s="91">
        <f t="shared" si="22"/>
        <v>4101.2700000000004</v>
      </c>
      <c r="O154" s="51"/>
      <c r="P154" s="90">
        <f t="shared" si="23"/>
        <v>2</v>
      </c>
      <c r="Q154" s="92">
        <f t="shared" si="24"/>
        <v>0</v>
      </c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.75" x14ac:dyDescent="0.25">
      <c r="A155" s="4"/>
      <c r="B155" s="70">
        <v>11</v>
      </c>
      <c r="C155" s="71" t="s">
        <v>315</v>
      </c>
      <c r="D155" s="84">
        <v>1878000206</v>
      </c>
      <c r="E155" s="62" t="s">
        <v>12</v>
      </c>
      <c r="F155" s="122">
        <v>7627.12</v>
      </c>
      <c r="G155" s="96">
        <v>1</v>
      </c>
      <c r="H155" s="67">
        <f t="shared" si="19"/>
        <v>7627.12</v>
      </c>
      <c r="I155" s="1"/>
      <c r="J155" s="89">
        <v>11</v>
      </c>
      <c r="K155" s="68" t="str">
        <f t="shared" si="20"/>
        <v>Диск сцепления ведомый</v>
      </c>
      <c r="L155" s="52"/>
      <c r="M155" s="62" t="str">
        <f t="shared" si="21"/>
        <v>шт.</v>
      </c>
      <c r="N155" s="91">
        <f t="shared" si="22"/>
        <v>7627.12</v>
      </c>
      <c r="O155" s="51"/>
      <c r="P155" s="90">
        <f t="shared" si="23"/>
        <v>1</v>
      </c>
      <c r="Q155" s="92">
        <f t="shared" si="24"/>
        <v>0</v>
      </c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.75" x14ac:dyDescent="0.25">
      <c r="A156" s="4"/>
      <c r="B156" s="70">
        <v>12</v>
      </c>
      <c r="C156" s="71" t="s">
        <v>316</v>
      </c>
      <c r="D156" s="83" t="s">
        <v>317</v>
      </c>
      <c r="E156" s="62" t="s">
        <v>12</v>
      </c>
      <c r="F156" s="122">
        <v>25423.73</v>
      </c>
      <c r="G156" s="96">
        <v>1</v>
      </c>
      <c r="H156" s="67">
        <f t="shared" si="19"/>
        <v>25423.73</v>
      </c>
      <c r="I156" s="1"/>
      <c r="J156" s="89">
        <v>12</v>
      </c>
      <c r="K156" s="68" t="str">
        <f t="shared" si="20"/>
        <v>Диск сцепления нажимной</v>
      </c>
      <c r="L156" s="52"/>
      <c r="M156" s="62" t="str">
        <f t="shared" si="21"/>
        <v>шт.</v>
      </c>
      <c r="N156" s="91">
        <f t="shared" si="22"/>
        <v>25423.73</v>
      </c>
      <c r="O156" s="51"/>
      <c r="P156" s="90">
        <f t="shared" si="23"/>
        <v>1</v>
      </c>
      <c r="Q156" s="92">
        <f t="shared" si="24"/>
        <v>0</v>
      </c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30" x14ac:dyDescent="0.25">
      <c r="A157" s="4"/>
      <c r="B157" s="70">
        <v>13</v>
      </c>
      <c r="C157" s="71" t="s">
        <v>148</v>
      </c>
      <c r="D157" s="83" t="s">
        <v>149</v>
      </c>
      <c r="E157" s="62" t="s">
        <v>12</v>
      </c>
      <c r="F157" s="122">
        <v>8772.4500000000007</v>
      </c>
      <c r="G157" s="96">
        <v>1</v>
      </c>
      <c r="H157" s="67">
        <f t="shared" si="19"/>
        <v>8772.4500000000007</v>
      </c>
      <c r="I157" s="1"/>
      <c r="J157" s="89">
        <v>13</v>
      </c>
      <c r="K157" s="68" t="str">
        <f t="shared" si="20"/>
        <v>Диск сцепления нажимной КАМАЗ</v>
      </c>
      <c r="L157" s="52"/>
      <c r="M157" s="62" t="str">
        <f t="shared" si="21"/>
        <v>шт.</v>
      </c>
      <c r="N157" s="91">
        <f t="shared" si="22"/>
        <v>8772.4500000000007</v>
      </c>
      <c r="O157" s="51"/>
      <c r="P157" s="90">
        <f t="shared" si="23"/>
        <v>1</v>
      </c>
      <c r="Q157" s="92">
        <f t="shared" si="24"/>
        <v>0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30" x14ac:dyDescent="0.25">
      <c r="A158" s="4"/>
      <c r="B158" s="70">
        <v>14</v>
      </c>
      <c r="C158" s="71" t="s">
        <v>319</v>
      </c>
      <c r="D158" s="83" t="s">
        <v>318</v>
      </c>
      <c r="E158" s="62" t="s">
        <v>12</v>
      </c>
      <c r="F158" s="122">
        <v>2527.87</v>
      </c>
      <c r="G158" s="96">
        <v>1</v>
      </c>
      <c r="H158" s="67">
        <f t="shared" si="19"/>
        <v>2527.87</v>
      </c>
      <c r="I158" s="1"/>
      <c r="J158" s="89">
        <v>14</v>
      </c>
      <c r="K158" s="68" t="str">
        <f t="shared" si="20"/>
        <v>Диск сцепления промежуточный КАМАЗ</v>
      </c>
      <c r="L158" s="52"/>
      <c r="M158" s="62" t="str">
        <f t="shared" si="21"/>
        <v>шт.</v>
      </c>
      <c r="N158" s="91">
        <f t="shared" si="22"/>
        <v>2527.87</v>
      </c>
      <c r="O158" s="51"/>
      <c r="P158" s="90">
        <f t="shared" si="23"/>
        <v>1</v>
      </c>
      <c r="Q158" s="92">
        <f t="shared" si="24"/>
        <v>0</v>
      </c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.75" x14ac:dyDescent="0.25">
      <c r="A159" s="4"/>
      <c r="B159" s="70">
        <v>15</v>
      </c>
      <c r="C159" s="71" t="s">
        <v>320</v>
      </c>
      <c r="D159" s="83" t="s">
        <v>321</v>
      </c>
      <c r="E159" s="62" t="s">
        <v>12</v>
      </c>
      <c r="F159" s="122">
        <v>72372.88</v>
      </c>
      <c r="G159" s="96">
        <v>1</v>
      </c>
      <c r="H159" s="67">
        <f t="shared" si="19"/>
        <v>72372.88</v>
      </c>
      <c r="I159" s="1"/>
      <c r="J159" s="89">
        <v>15</v>
      </c>
      <c r="K159" s="68" t="str">
        <f t="shared" si="20"/>
        <v>Колесный редуктор</v>
      </c>
      <c r="L159" s="52"/>
      <c r="M159" s="62" t="str">
        <f t="shared" si="21"/>
        <v>шт.</v>
      </c>
      <c r="N159" s="91">
        <f t="shared" si="22"/>
        <v>72372.88</v>
      </c>
      <c r="O159" s="51"/>
      <c r="P159" s="90">
        <f t="shared" si="23"/>
        <v>1</v>
      </c>
      <c r="Q159" s="92">
        <f t="shared" si="24"/>
        <v>0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x14ac:dyDescent="0.25">
      <c r="A160" s="4"/>
      <c r="B160" s="70">
        <v>16</v>
      </c>
      <c r="C160" s="71" t="s">
        <v>323</v>
      </c>
      <c r="D160" s="83" t="s">
        <v>322</v>
      </c>
      <c r="E160" s="62" t="s">
        <v>12</v>
      </c>
      <c r="F160" s="122">
        <v>1833.05</v>
      </c>
      <c r="G160" s="96">
        <v>4</v>
      </c>
      <c r="H160" s="67">
        <f t="shared" si="19"/>
        <v>7332.2</v>
      </c>
      <c r="I160" s="1"/>
      <c r="J160" s="89">
        <v>16</v>
      </c>
      <c r="K160" s="68" t="str">
        <f t="shared" si="20"/>
        <v>Колодки тормозные  задние</v>
      </c>
      <c r="L160" s="52"/>
      <c r="M160" s="62" t="str">
        <f t="shared" si="21"/>
        <v>шт.</v>
      </c>
      <c r="N160" s="91">
        <f t="shared" si="22"/>
        <v>1833.05</v>
      </c>
      <c r="O160" s="51"/>
      <c r="P160" s="90">
        <f t="shared" si="23"/>
        <v>4</v>
      </c>
      <c r="Q160" s="92">
        <f t="shared" si="24"/>
        <v>0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30" x14ac:dyDescent="0.25">
      <c r="A161" s="4"/>
      <c r="B161" s="70">
        <v>17</v>
      </c>
      <c r="C161" s="71" t="s">
        <v>324</v>
      </c>
      <c r="D161" s="83" t="s">
        <v>322</v>
      </c>
      <c r="E161" s="62" t="s">
        <v>12</v>
      </c>
      <c r="F161" s="122">
        <v>1833.05</v>
      </c>
      <c r="G161" s="96">
        <v>2</v>
      </c>
      <c r="H161" s="67">
        <f t="shared" si="19"/>
        <v>3666.1</v>
      </c>
      <c r="I161" s="1"/>
      <c r="J161" s="89">
        <v>17</v>
      </c>
      <c r="K161" s="68" t="str">
        <f t="shared" si="20"/>
        <v>Колодки тормозные  передние</v>
      </c>
      <c r="L161" s="52"/>
      <c r="M161" s="62" t="str">
        <f t="shared" si="21"/>
        <v>шт.</v>
      </c>
      <c r="N161" s="91">
        <f t="shared" si="22"/>
        <v>1833.05</v>
      </c>
      <c r="O161" s="51"/>
      <c r="P161" s="90">
        <f t="shared" si="23"/>
        <v>2</v>
      </c>
      <c r="Q161" s="92">
        <f t="shared" si="24"/>
        <v>0</v>
      </c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31.5" x14ac:dyDescent="0.25">
      <c r="A162" s="4"/>
      <c r="B162" s="70">
        <v>18</v>
      </c>
      <c r="C162" s="71" t="s">
        <v>325</v>
      </c>
      <c r="D162" s="83" t="s">
        <v>326</v>
      </c>
      <c r="E162" s="62" t="s">
        <v>54</v>
      </c>
      <c r="F162" s="122">
        <v>35169.49</v>
      </c>
      <c r="G162" s="96">
        <v>1</v>
      </c>
      <c r="H162" s="67">
        <f t="shared" si="19"/>
        <v>35169.49</v>
      </c>
      <c r="I162" s="1"/>
      <c r="J162" s="89">
        <v>18</v>
      </c>
      <c r="K162" s="68" t="str">
        <f t="shared" si="20"/>
        <v xml:space="preserve">Колодки тормозные задний мост, компл </v>
      </c>
      <c r="L162" s="52"/>
      <c r="M162" s="62" t="str">
        <f t="shared" si="21"/>
        <v>комплект</v>
      </c>
      <c r="N162" s="91">
        <f t="shared" si="22"/>
        <v>35169.49</v>
      </c>
      <c r="O162" s="51"/>
      <c r="P162" s="90">
        <f t="shared" si="23"/>
        <v>1</v>
      </c>
      <c r="Q162" s="92">
        <f t="shared" si="24"/>
        <v>0</v>
      </c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31.5" x14ac:dyDescent="0.25">
      <c r="A163" s="4"/>
      <c r="B163" s="70">
        <v>19</v>
      </c>
      <c r="C163" s="71" t="s">
        <v>327</v>
      </c>
      <c r="D163" s="83" t="s">
        <v>328</v>
      </c>
      <c r="E163" s="62" t="s">
        <v>54</v>
      </c>
      <c r="F163" s="122">
        <v>11949.15</v>
      </c>
      <c r="G163" s="96">
        <v>1</v>
      </c>
      <c r="H163" s="67">
        <f t="shared" si="19"/>
        <v>11949.15</v>
      </c>
      <c r="I163" s="1"/>
      <c r="J163" s="89">
        <v>19</v>
      </c>
      <c r="K163" s="68" t="str">
        <f t="shared" si="20"/>
        <v xml:space="preserve">Колодки тормозные передний мост, компл </v>
      </c>
      <c r="L163" s="52"/>
      <c r="M163" s="62" t="str">
        <f t="shared" si="21"/>
        <v>комплект</v>
      </c>
      <c r="N163" s="91">
        <f t="shared" si="22"/>
        <v>11949.15</v>
      </c>
      <c r="O163" s="51"/>
      <c r="P163" s="90">
        <f t="shared" si="23"/>
        <v>1</v>
      </c>
      <c r="Q163" s="92">
        <f t="shared" si="24"/>
        <v>0</v>
      </c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31.5" x14ac:dyDescent="0.25">
      <c r="A164" s="4"/>
      <c r="B164" s="70">
        <v>20</v>
      </c>
      <c r="C164" s="71" t="s">
        <v>330</v>
      </c>
      <c r="D164" s="83" t="s">
        <v>329</v>
      </c>
      <c r="E164" s="62" t="s">
        <v>370</v>
      </c>
      <c r="F164" s="122">
        <v>53389.83</v>
      </c>
      <c r="G164" s="96">
        <v>1</v>
      </c>
      <c r="H164" s="67">
        <f t="shared" si="19"/>
        <v>53389.83</v>
      </c>
      <c r="I164" s="1"/>
      <c r="J164" s="89">
        <v>20</v>
      </c>
      <c r="K164" s="68" t="str">
        <f t="shared" si="20"/>
        <v xml:space="preserve">Колодки тормозные средний мост, компл </v>
      </c>
      <c r="L164" s="52"/>
      <c r="M164" s="62" t="str">
        <f t="shared" si="21"/>
        <v>комплек</v>
      </c>
      <c r="N164" s="91">
        <f t="shared" si="22"/>
        <v>53389.83</v>
      </c>
      <c r="O164" s="51"/>
      <c r="P164" s="90">
        <f t="shared" si="23"/>
        <v>1</v>
      </c>
      <c r="Q164" s="92">
        <f t="shared" si="24"/>
        <v>0</v>
      </c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.75" x14ac:dyDescent="0.25">
      <c r="A165" s="4"/>
      <c r="B165" s="70">
        <v>21</v>
      </c>
      <c r="C165" s="71" t="s">
        <v>331</v>
      </c>
      <c r="D165" s="83" t="s">
        <v>332</v>
      </c>
      <c r="E165" s="62" t="s">
        <v>12</v>
      </c>
      <c r="F165" s="122">
        <v>470.85</v>
      </c>
      <c r="G165" s="96">
        <v>1</v>
      </c>
      <c r="H165" s="67">
        <f t="shared" si="19"/>
        <v>470.85</v>
      </c>
      <c r="I165" s="1"/>
      <c r="J165" s="89">
        <v>21</v>
      </c>
      <c r="K165" s="68" t="str">
        <f t="shared" si="20"/>
        <v>Кольцо упорное</v>
      </c>
      <c r="L165" s="52"/>
      <c r="M165" s="62" t="str">
        <f t="shared" si="21"/>
        <v>шт.</v>
      </c>
      <c r="N165" s="91">
        <f t="shared" si="22"/>
        <v>470.85</v>
      </c>
      <c r="O165" s="51"/>
      <c r="P165" s="90">
        <f t="shared" si="23"/>
        <v>1</v>
      </c>
      <c r="Q165" s="92">
        <f t="shared" si="24"/>
        <v>0</v>
      </c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30" x14ac:dyDescent="0.25">
      <c r="A166" s="4"/>
      <c r="B166" s="70">
        <v>22</v>
      </c>
      <c r="C166" s="71" t="s">
        <v>333</v>
      </c>
      <c r="D166" s="83" t="s">
        <v>82</v>
      </c>
      <c r="E166" s="62" t="s">
        <v>12</v>
      </c>
      <c r="F166" s="122">
        <v>195455.78</v>
      </c>
      <c r="G166" s="96">
        <v>1</v>
      </c>
      <c r="H166" s="67">
        <f t="shared" si="19"/>
        <v>195455.78</v>
      </c>
      <c r="I166" s="1"/>
      <c r="J166" s="89">
        <v>22</v>
      </c>
      <c r="K166" s="68" t="str">
        <f t="shared" si="20"/>
        <v xml:space="preserve">Коробка раздаточная  в сб.  (4310) </v>
      </c>
      <c r="L166" s="52"/>
      <c r="M166" s="62" t="str">
        <f t="shared" si="21"/>
        <v>шт.</v>
      </c>
      <c r="N166" s="91">
        <f t="shared" si="22"/>
        <v>195455.78</v>
      </c>
      <c r="O166" s="51"/>
      <c r="P166" s="90">
        <f t="shared" si="23"/>
        <v>1</v>
      </c>
      <c r="Q166" s="92">
        <f t="shared" si="24"/>
        <v>0</v>
      </c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30" x14ac:dyDescent="0.25">
      <c r="A167" s="4"/>
      <c r="B167" s="70">
        <v>23</v>
      </c>
      <c r="C167" s="71" t="s">
        <v>334</v>
      </c>
      <c r="D167" s="83" t="s">
        <v>335</v>
      </c>
      <c r="E167" s="62" t="s">
        <v>12</v>
      </c>
      <c r="F167" s="122">
        <v>3813.56</v>
      </c>
      <c r="G167" s="96">
        <v>1</v>
      </c>
      <c r="H167" s="67">
        <f t="shared" si="19"/>
        <v>3813.56</v>
      </c>
      <c r="I167" s="1"/>
      <c r="J167" s="89">
        <v>23</v>
      </c>
      <c r="K167" s="68" t="str">
        <f t="shared" si="20"/>
        <v xml:space="preserve">Крестовина полуосей переднего моста, </v>
      </c>
      <c r="L167" s="52"/>
      <c r="M167" s="62" t="str">
        <f t="shared" si="21"/>
        <v>шт.</v>
      </c>
      <c r="N167" s="91">
        <f t="shared" si="22"/>
        <v>3813.56</v>
      </c>
      <c r="O167" s="51"/>
      <c r="P167" s="90">
        <f t="shared" si="23"/>
        <v>1</v>
      </c>
      <c r="Q167" s="92">
        <f t="shared" si="24"/>
        <v>0</v>
      </c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5.75" x14ac:dyDescent="0.25">
      <c r="A168" s="4"/>
      <c r="B168" s="70">
        <v>24</v>
      </c>
      <c r="C168" s="71" t="s">
        <v>337</v>
      </c>
      <c r="D168" s="83" t="s">
        <v>336</v>
      </c>
      <c r="E168" s="62" t="s">
        <v>12</v>
      </c>
      <c r="F168" s="122">
        <v>111271.19</v>
      </c>
      <c r="G168" s="96">
        <v>1</v>
      </c>
      <c r="H168" s="67">
        <f t="shared" si="19"/>
        <v>111271.19</v>
      </c>
      <c r="I168" s="1"/>
      <c r="J168" s="89">
        <v>24</v>
      </c>
      <c r="K168" s="68" t="str">
        <f t="shared" si="20"/>
        <v>Механизм рулевой в сборе</v>
      </c>
      <c r="L168" s="52"/>
      <c r="M168" s="62" t="str">
        <f t="shared" si="21"/>
        <v>шт.</v>
      </c>
      <c r="N168" s="91">
        <f t="shared" si="22"/>
        <v>111271.19</v>
      </c>
      <c r="O168" s="51"/>
      <c r="P168" s="90">
        <f t="shared" si="23"/>
        <v>1</v>
      </c>
      <c r="Q168" s="92">
        <f t="shared" si="24"/>
        <v>0</v>
      </c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45" x14ac:dyDescent="0.25">
      <c r="A169" s="4"/>
      <c r="B169" s="70">
        <v>25</v>
      </c>
      <c r="C169" s="71" t="s">
        <v>188</v>
      </c>
      <c r="D169" s="83" t="s">
        <v>189</v>
      </c>
      <c r="E169" s="62" t="s">
        <v>12</v>
      </c>
      <c r="F169" s="122">
        <v>9960.2199999999993</v>
      </c>
      <c r="G169" s="96">
        <v>1</v>
      </c>
      <c r="H169" s="67">
        <f t="shared" si="19"/>
        <v>9960.2199999999993</v>
      </c>
      <c r="I169" s="1"/>
      <c r="J169" s="89">
        <v>25</v>
      </c>
      <c r="K169" s="68" t="str">
        <f t="shared" si="20"/>
        <v>Муфта электромагнитная привода вентилятора КАМАЗ-ЕВРО</v>
      </c>
      <c r="L169" s="52"/>
      <c r="M169" s="62" t="str">
        <f t="shared" si="21"/>
        <v>шт.</v>
      </c>
      <c r="N169" s="91">
        <f t="shared" si="22"/>
        <v>9960.2199999999993</v>
      </c>
      <c r="O169" s="51"/>
      <c r="P169" s="90">
        <f t="shared" si="23"/>
        <v>1</v>
      </c>
      <c r="Q169" s="92">
        <f t="shared" si="24"/>
        <v>0</v>
      </c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75" x14ac:dyDescent="0.25">
      <c r="A170" s="4"/>
      <c r="B170" s="70">
        <v>26</v>
      </c>
      <c r="C170" s="71" t="s">
        <v>339</v>
      </c>
      <c r="D170" s="83" t="s">
        <v>338</v>
      </c>
      <c r="E170" s="62" t="s">
        <v>12</v>
      </c>
      <c r="F170" s="122">
        <v>8373.74</v>
      </c>
      <c r="G170" s="96">
        <v>1</v>
      </c>
      <c r="H170" s="67">
        <f t="shared" si="19"/>
        <v>8373.74</v>
      </c>
      <c r="I170" s="1"/>
      <c r="J170" s="89">
        <v>26</v>
      </c>
      <c r="K170" s="68" t="str">
        <f t="shared" si="20"/>
        <v>Насос ГУР</v>
      </c>
      <c r="L170" s="52"/>
      <c r="M170" s="62" t="str">
        <f t="shared" si="21"/>
        <v>шт.</v>
      </c>
      <c r="N170" s="91">
        <f t="shared" si="22"/>
        <v>8373.74</v>
      </c>
      <c r="O170" s="51"/>
      <c r="P170" s="90">
        <f t="shared" si="23"/>
        <v>1</v>
      </c>
      <c r="Q170" s="92">
        <f t="shared" si="24"/>
        <v>0</v>
      </c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x14ac:dyDescent="0.25">
      <c r="A171" s="4"/>
      <c r="B171" s="70">
        <v>27</v>
      </c>
      <c r="C171" s="71" t="s">
        <v>340</v>
      </c>
      <c r="D171" s="84">
        <v>3151000157</v>
      </c>
      <c r="E171" s="62" t="s">
        <v>12</v>
      </c>
      <c r="F171" s="122">
        <v>8898.31</v>
      </c>
      <c r="G171" s="96">
        <v>1</v>
      </c>
      <c r="H171" s="67">
        <f t="shared" si="19"/>
        <v>8898.31</v>
      </c>
      <c r="I171" s="1"/>
      <c r="J171" s="89">
        <v>27</v>
      </c>
      <c r="K171" s="68" t="str">
        <f t="shared" si="20"/>
        <v xml:space="preserve">Подшипник выжимной, </v>
      </c>
      <c r="L171" s="52"/>
      <c r="M171" s="62" t="str">
        <f t="shared" si="21"/>
        <v>шт.</v>
      </c>
      <c r="N171" s="91">
        <f t="shared" si="22"/>
        <v>8898.31</v>
      </c>
      <c r="O171" s="51"/>
      <c r="P171" s="90">
        <f t="shared" si="23"/>
        <v>1</v>
      </c>
      <c r="Q171" s="92">
        <f t="shared" si="24"/>
        <v>0</v>
      </c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31.5" x14ac:dyDescent="0.25">
      <c r="A172" s="4"/>
      <c r="B172" s="70">
        <v>28</v>
      </c>
      <c r="C172" s="71" t="s">
        <v>342</v>
      </c>
      <c r="D172" s="83" t="s">
        <v>341</v>
      </c>
      <c r="E172" s="62" t="s">
        <v>371</v>
      </c>
      <c r="F172" s="122">
        <v>16694.919999999998</v>
      </c>
      <c r="G172" s="96">
        <v>3</v>
      </c>
      <c r="H172" s="67">
        <f t="shared" si="19"/>
        <v>50084.759999999995</v>
      </c>
      <c r="I172" s="1"/>
      <c r="J172" s="89">
        <v>28</v>
      </c>
      <c r="K172" s="68" t="str">
        <f t="shared" si="20"/>
        <v xml:space="preserve">Подшипник ступицы, компл </v>
      </c>
      <c r="L172" s="52"/>
      <c r="M172" s="62" t="str">
        <f t="shared" si="21"/>
        <v>комлект</v>
      </c>
      <c r="N172" s="91">
        <f t="shared" si="22"/>
        <v>16694.919999999998</v>
      </c>
      <c r="O172" s="51"/>
      <c r="P172" s="90">
        <f t="shared" si="23"/>
        <v>3</v>
      </c>
      <c r="Q172" s="92">
        <f t="shared" si="24"/>
        <v>0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5.75" x14ac:dyDescent="0.25">
      <c r="A173" s="4"/>
      <c r="B173" s="70">
        <v>29</v>
      </c>
      <c r="C173" s="71" t="s">
        <v>344</v>
      </c>
      <c r="D173" s="83" t="s">
        <v>343</v>
      </c>
      <c r="E173" s="62" t="s">
        <v>12</v>
      </c>
      <c r="F173" s="122">
        <v>33233.21</v>
      </c>
      <c r="G173" s="96">
        <v>1</v>
      </c>
      <c r="H173" s="67">
        <f t="shared" si="19"/>
        <v>33233.21</v>
      </c>
      <c r="I173" s="1"/>
      <c r="J173" s="89">
        <v>29</v>
      </c>
      <c r="K173" s="68" t="str">
        <f t="shared" si="20"/>
        <v>Радиатор</v>
      </c>
      <c r="L173" s="52"/>
      <c r="M173" s="62" t="str">
        <f t="shared" si="21"/>
        <v>шт.</v>
      </c>
      <c r="N173" s="91">
        <f t="shared" si="22"/>
        <v>33233.21</v>
      </c>
      <c r="O173" s="51"/>
      <c r="P173" s="90">
        <f t="shared" si="23"/>
        <v>1</v>
      </c>
      <c r="Q173" s="92">
        <f t="shared" si="24"/>
        <v>0</v>
      </c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30" x14ac:dyDescent="0.25">
      <c r="A174" s="4"/>
      <c r="B174" s="70">
        <v>30</v>
      </c>
      <c r="C174" s="71" t="s">
        <v>220</v>
      </c>
      <c r="D174" s="83" t="s">
        <v>221</v>
      </c>
      <c r="E174" s="62" t="s">
        <v>12</v>
      </c>
      <c r="F174" s="122">
        <v>19334.55</v>
      </c>
      <c r="G174" s="96">
        <v>3</v>
      </c>
      <c r="H174" s="67">
        <f t="shared" si="19"/>
        <v>58003.649999999994</v>
      </c>
      <c r="I174" s="1"/>
      <c r="J174" s="89">
        <v>30</v>
      </c>
      <c r="K174" s="68" t="str">
        <f t="shared" si="20"/>
        <v>Радиатор в сборе КАМАЗ-43118 (меднопаяный)</v>
      </c>
      <c r="L174" s="52"/>
      <c r="M174" s="62" t="str">
        <f t="shared" si="21"/>
        <v>шт.</v>
      </c>
      <c r="N174" s="91">
        <f t="shared" si="22"/>
        <v>19334.55</v>
      </c>
      <c r="O174" s="51"/>
      <c r="P174" s="90">
        <f t="shared" si="23"/>
        <v>3</v>
      </c>
      <c r="Q174" s="92">
        <f t="shared" si="24"/>
        <v>0</v>
      </c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5.75" x14ac:dyDescent="0.25">
      <c r="A175" s="4"/>
      <c r="B175" s="70">
        <v>31</v>
      </c>
      <c r="C175" s="71" t="s">
        <v>346</v>
      </c>
      <c r="D175" s="83" t="s">
        <v>345</v>
      </c>
      <c r="E175" s="62" t="s">
        <v>12</v>
      </c>
      <c r="F175" s="122">
        <v>13534.19</v>
      </c>
      <c r="G175" s="96">
        <v>1</v>
      </c>
      <c r="H175" s="67">
        <f t="shared" si="19"/>
        <v>13534.19</v>
      </c>
      <c r="I175" s="1"/>
      <c r="J175" s="89">
        <v>31</v>
      </c>
      <c r="K175" s="68" t="str">
        <f t="shared" si="20"/>
        <v>Радиатор водяной /КАМАЗ/</v>
      </c>
      <c r="L175" s="52"/>
      <c r="M175" s="62" t="str">
        <f t="shared" si="21"/>
        <v>шт.</v>
      </c>
      <c r="N175" s="91">
        <f t="shared" si="22"/>
        <v>13534.19</v>
      </c>
      <c r="O175" s="51"/>
      <c r="P175" s="90">
        <f t="shared" si="23"/>
        <v>1</v>
      </c>
      <c r="Q175" s="92">
        <f t="shared" si="24"/>
        <v>0</v>
      </c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30" x14ac:dyDescent="0.25">
      <c r="A176" s="4"/>
      <c r="B176" s="70">
        <v>32</v>
      </c>
      <c r="C176" s="71" t="s">
        <v>223</v>
      </c>
      <c r="D176" s="83" t="s">
        <v>347</v>
      </c>
      <c r="E176" s="62" t="s">
        <v>12</v>
      </c>
      <c r="F176" s="122">
        <v>3515.37</v>
      </c>
      <c r="G176" s="96">
        <v>4</v>
      </c>
      <c r="H176" s="67">
        <f t="shared" si="19"/>
        <v>14061.48</v>
      </c>
      <c r="I176" s="1"/>
      <c r="J176" s="89">
        <v>32</v>
      </c>
      <c r="K176" s="68" t="str">
        <f t="shared" si="20"/>
        <v>Радиатор отопителя в сборе КАМАЗ</v>
      </c>
      <c r="L176" s="52"/>
      <c r="M176" s="62" t="str">
        <f t="shared" si="21"/>
        <v>шт.</v>
      </c>
      <c r="N176" s="91">
        <f t="shared" si="22"/>
        <v>3515.37</v>
      </c>
      <c r="O176" s="51"/>
      <c r="P176" s="90">
        <f t="shared" si="23"/>
        <v>4</v>
      </c>
      <c r="Q176" s="92">
        <f t="shared" si="24"/>
        <v>0</v>
      </c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45" x14ac:dyDescent="0.25">
      <c r="A177" s="4"/>
      <c r="B177" s="70">
        <v>33</v>
      </c>
      <c r="C177" s="71" t="s">
        <v>348</v>
      </c>
      <c r="D177" s="83" t="s">
        <v>349</v>
      </c>
      <c r="E177" s="62" t="s">
        <v>12</v>
      </c>
      <c r="F177" s="122">
        <v>47118.64</v>
      </c>
      <c r="G177" s="96">
        <v>1</v>
      </c>
      <c r="H177" s="67">
        <f t="shared" si="19"/>
        <v>47118.64</v>
      </c>
      <c r="I177" s="1"/>
      <c r="J177" s="89">
        <v>33</v>
      </c>
      <c r="K177" s="68" t="str">
        <f t="shared" si="20"/>
        <v>Радиатор охлаждения надувного воздуха (интеркурер)</v>
      </c>
      <c r="L177" s="52"/>
      <c r="M177" s="62" t="str">
        <f t="shared" si="21"/>
        <v>шт.</v>
      </c>
      <c r="N177" s="91">
        <f t="shared" si="22"/>
        <v>47118.64</v>
      </c>
      <c r="O177" s="51"/>
      <c r="P177" s="90">
        <f t="shared" si="23"/>
        <v>1</v>
      </c>
      <c r="Q177" s="92">
        <f t="shared" si="24"/>
        <v>0</v>
      </c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30" x14ac:dyDescent="0.25">
      <c r="A178" s="4"/>
      <c r="B178" s="70">
        <v>34</v>
      </c>
      <c r="C178" s="71" t="s">
        <v>350</v>
      </c>
      <c r="D178" s="83" t="s">
        <v>351</v>
      </c>
      <c r="E178" s="62" t="s">
        <v>12</v>
      </c>
      <c r="F178" s="122">
        <v>58003.64</v>
      </c>
      <c r="G178" s="96">
        <v>1</v>
      </c>
      <c r="H178" s="67">
        <f t="shared" si="19"/>
        <v>58003.64</v>
      </c>
      <c r="I178" s="1"/>
      <c r="J178" s="89">
        <v>34</v>
      </c>
      <c r="K178" s="68" t="str">
        <f t="shared" si="20"/>
        <v xml:space="preserve">Редуктор заднего моста КАМАЗ </v>
      </c>
      <c r="L178" s="52"/>
      <c r="M178" s="62" t="str">
        <f t="shared" si="21"/>
        <v>шт.</v>
      </c>
      <c r="N178" s="91">
        <f t="shared" si="22"/>
        <v>58003.64</v>
      </c>
      <c r="O178" s="51"/>
      <c r="P178" s="90">
        <f t="shared" si="23"/>
        <v>1</v>
      </c>
      <c r="Q178" s="92">
        <f t="shared" si="24"/>
        <v>0</v>
      </c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75" x14ac:dyDescent="0.25">
      <c r="A179" s="4"/>
      <c r="B179" s="70">
        <v>35</v>
      </c>
      <c r="C179" s="71" t="s">
        <v>352</v>
      </c>
      <c r="D179" s="83" t="s">
        <v>353</v>
      </c>
      <c r="E179" s="62" t="s">
        <v>12</v>
      </c>
      <c r="F179" s="122">
        <v>46949.15</v>
      </c>
      <c r="G179" s="96">
        <v>1</v>
      </c>
      <c r="H179" s="67">
        <f t="shared" si="19"/>
        <v>46949.15</v>
      </c>
      <c r="I179" s="1"/>
      <c r="J179" s="89">
        <v>35</v>
      </c>
      <c r="K179" s="68" t="str">
        <f t="shared" si="20"/>
        <v>Рулевой редуктор</v>
      </c>
      <c r="L179" s="52"/>
      <c r="M179" s="62" t="str">
        <f t="shared" si="21"/>
        <v>шт.</v>
      </c>
      <c r="N179" s="91">
        <f t="shared" si="22"/>
        <v>46949.15</v>
      </c>
      <c r="O179" s="51"/>
      <c r="P179" s="90">
        <f t="shared" si="23"/>
        <v>1</v>
      </c>
      <c r="Q179" s="92">
        <f t="shared" si="24"/>
        <v>0</v>
      </c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x14ac:dyDescent="0.25">
      <c r="A180" s="4"/>
      <c r="B180" s="70">
        <v>36</v>
      </c>
      <c r="C180" s="71" t="s">
        <v>354</v>
      </c>
      <c r="D180" s="83" t="s">
        <v>355</v>
      </c>
      <c r="E180" s="62" t="s">
        <v>12</v>
      </c>
      <c r="F180" s="122">
        <v>1355.93</v>
      </c>
      <c r="G180" s="96">
        <v>6</v>
      </c>
      <c r="H180" s="67">
        <f t="shared" si="19"/>
        <v>8135.58</v>
      </c>
      <c r="I180" s="1"/>
      <c r="J180" s="89">
        <v>36</v>
      </c>
      <c r="K180" s="68" t="str">
        <f t="shared" si="20"/>
        <v>Сальник ступицы</v>
      </c>
      <c r="L180" s="52"/>
      <c r="M180" s="62" t="str">
        <f t="shared" si="21"/>
        <v>шт.</v>
      </c>
      <c r="N180" s="91">
        <f t="shared" si="22"/>
        <v>1355.93</v>
      </c>
      <c r="O180" s="51"/>
      <c r="P180" s="90">
        <f t="shared" si="23"/>
        <v>6</v>
      </c>
      <c r="Q180" s="92">
        <f t="shared" si="24"/>
        <v>0</v>
      </c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30" x14ac:dyDescent="0.25">
      <c r="A181" s="4"/>
      <c r="B181" s="70">
        <v>37</v>
      </c>
      <c r="C181" s="71" t="s">
        <v>356</v>
      </c>
      <c r="D181" s="83" t="s">
        <v>357</v>
      </c>
      <c r="E181" s="62" t="s">
        <v>12</v>
      </c>
      <c r="F181" s="122">
        <v>18045.580000000002</v>
      </c>
      <c r="G181" s="96">
        <v>1</v>
      </c>
      <c r="H181" s="67">
        <f t="shared" si="19"/>
        <v>18045.580000000002</v>
      </c>
      <c r="I181" s="1"/>
      <c r="J181" s="89">
        <v>37</v>
      </c>
      <c r="K181" s="68" t="str">
        <f t="shared" si="20"/>
        <v>Турбокомпрессор  КАМАЗ Евро 2,   правый</v>
      </c>
      <c r="L181" s="52"/>
      <c r="M181" s="62" t="str">
        <f t="shared" si="21"/>
        <v>шт.</v>
      </c>
      <c r="N181" s="91">
        <f t="shared" si="22"/>
        <v>18045.580000000002</v>
      </c>
      <c r="O181" s="51"/>
      <c r="P181" s="90">
        <f t="shared" si="23"/>
        <v>1</v>
      </c>
      <c r="Q181" s="92">
        <f t="shared" si="24"/>
        <v>0</v>
      </c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30" x14ac:dyDescent="0.25">
      <c r="A182" s="4"/>
      <c r="B182" s="70">
        <v>38</v>
      </c>
      <c r="C182" s="71" t="s">
        <v>358</v>
      </c>
      <c r="D182" s="83" t="s">
        <v>359</v>
      </c>
      <c r="E182" s="62" t="s">
        <v>12</v>
      </c>
      <c r="F182" s="122">
        <v>16048.21</v>
      </c>
      <c r="G182" s="96">
        <v>1</v>
      </c>
      <c r="H182" s="67">
        <f t="shared" si="19"/>
        <v>16048.21</v>
      </c>
      <c r="I182" s="1"/>
      <c r="J182" s="89">
        <v>38</v>
      </c>
      <c r="K182" s="68" t="str">
        <f t="shared" si="20"/>
        <v>Турбокомпрессор  КАМАЗ Евро 2,  левый</v>
      </c>
      <c r="L182" s="52"/>
      <c r="M182" s="62" t="str">
        <f t="shared" si="21"/>
        <v>шт.</v>
      </c>
      <c r="N182" s="91">
        <f t="shared" si="22"/>
        <v>16048.21</v>
      </c>
      <c r="O182" s="51"/>
      <c r="P182" s="90">
        <f t="shared" si="23"/>
        <v>1</v>
      </c>
      <c r="Q182" s="92">
        <f t="shared" si="24"/>
        <v>0</v>
      </c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45" x14ac:dyDescent="0.25">
      <c r="A183" s="4"/>
      <c r="B183" s="70">
        <v>39</v>
      </c>
      <c r="C183" s="71" t="s">
        <v>360</v>
      </c>
      <c r="D183" s="84">
        <v>6660462130</v>
      </c>
      <c r="E183" s="62" t="s">
        <v>12</v>
      </c>
      <c r="F183" s="122">
        <v>6101.69</v>
      </c>
      <c r="G183" s="96">
        <v>1</v>
      </c>
      <c r="H183" s="67">
        <f t="shared" si="19"/>
        <v>6101.69</v>
      </c>
      <c r="I183" s="1"/>
      <c r="J183" s="89">
        <v>39</v>
      </c>
      <c r="K183" s="68" t="str">
        <f t="shared" si="20"/>
        <v>Фильтр грубой очистки топлива в сборе с насосом подкачки</v>
      </c>
      <c r="L183" s="52"/>
      <c r="M183" s="62" t="str">
        <f t="shared" si="21"/>
        <v>шт.</v>
      </c>
      <c r="N183" s="91">
        <f t="shared" si="22"/>
        <v>6101.69</v>
      </c>
      <c r="O183" s="51"/>
      <c r="P183" s="90">
        <f t="shared" si="23"/>
        <v>1</v>
      </c>
      <c r="Q183" s="92">
        <f t="shared" si="24"/>
        <v>0</v>
      </c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5.75" x14ac:dyDescent="0.25">
      <c r="A184" s="4"/>
      <c r="B184" s="70">
        <v>40</v>
      </c>
      <c r="C184" s="71" t="s">
        <v>361</v>
      </c>
      <c r="D184" s="83" t="s">
        <v>362</v>
      </c>
      <c r="E184" s="62" t="s">
        <v>12</v>
      </c>
      <c r="F184" s="122">
        <v>169.37</v>
      </c>
      <c r="G184" s="96">
        <v>1</v>
      </c>
      <c r="H184" s="67">
        <f t="shared" si="19"/>
        <v>169.37</v>
      </c>
      <c r="I184" s="1"/>
      <c r="J184" s="89">
        <v>40</v>
      </c>
      <c r="K184" s="68" t="str">
        <f t="shared" si="20"/>
        <v>Фильтр масляный в сборе</v>
      </c>
      <c r="L184" s="52"/>
      <c r="M184" s="62" t="str">
        <f t="shared" si="21"/>
        <v>шт.</v>
      </c>
      <c r="N184" s="91">
        <f t="shared" si="22"/>
        <v>169.37</v>
      </c>
      <c r="O184" s="51"/>
      <c r="P184" s="90">
        <f t="shared" si="23"/>
        <v>1</v>
      </c>
      <c r="Q184" s="92">
        <f t="shared" si="24"/>
        <v>0</v>
      </c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30" x14ac:dyDescent="0.25">
      <c r="A185" s="4"/>
      <c r="B185" s="70">
        <v>41</v>
      </c>
      <c r="C185" s="71" t="s">
        <v>364</v>
      </c>
      <c r="D185" s="83" t="s">
        <v>363</v>
      </c>
      <c r="E185" s="62" t="s">
        <v>12</v>
      </c>
      <c r="F185" s="122">
        <v>528.38</v>
      </c>
      <c r="G185" s="96">
        <v>4</v>
      </c>
      <c r="H185" s="67">
        <f t="shared" si="19"/>
        <v>2113.52</v>
      </c>
      <c r="I185" s="1"/>
      <c r="J185" s="89">
        <v>41</v>
      </c>
      <c r="K185" s="68" t="str">
        <f t="shared" si="20"/>
        <v>фонари задн. ФП130В КАМАЗ</v>
      </c>
      <c r="L185" s="52"/>
      <c r="M185" s="62" t="str">
        <f t="shared" si="21"/>
        <v>шт.</v>
      </c>
      <c r="N185" s="91">
        <f t="shared" si="22"/>
        <v>528.38</v>
      </c>
      <c r="O185" s="51"/>
      <c r="P185" s="90">
        <f t="shared" si="23"/>
        <v>4</v>
      </c>
      <c r="Q185" s="92">
        <f t="shared" si="24"/>
        <v>0</v>
      </c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30" x14ac:dyDescent="0.25">
      <c r="A186" s="4"/>
      <c r="B186" s="70">
        <v>42</v>
      </c>
      <c r="C186" s="71" t="s">
        <v>365</v>
      </c>
      <c r="D186" s="83" t="s">
        <v>366</v>
      </c>
      <c r="E186" s="62" t="s">
        <v>12</v>
      </c>
      <c r="F186" s="122">
        <v>836.23</v>
      </c>
      <c r="G186" s="96">
        <v>2</v>
      </c>
      <c r="H186" s="67">
        <f t="shared" si="19"/>
        <v>1672.46</v>
      </c>
      <c r="I186" s="1"/>
      <c r="J186" s="89">
        <v>42</v>
      </c>
      <c r="K186" s="68" t="str">
        <f t="shared" si="20"/>
        <v xml:space="preserve">Шкворень поворотного кулака </v>
      </c>
      <c r="L186" s="52"/>
      <c r="M186" s="62" t="str">
        <f t="shared" si="21"/>
        <v>шт.</v>
      </c>
      <c r="N186" s="91">
        <f t="shared" si="22"/>
        <v>836.23</v>
      </c>
      <c r="O186" s="51"/>
      <c r="P186" s="90">
        <f t="shared" si="23"/>
        <v>2</v>
      </c>
      <c r="Q186" s="92">
        <f t="shared" si="24"/>
        <v>0</v>
      </c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30" x14ac:dyDescent="0.25">
      <c r="A187" s="4"/>
      <c r="B187" s="70">
        <v>43</v>
      </c>
      <c r="C187" s="71" t="s">
        <v>369</v>
      </c>
      <c r="D187" s="83" t="s">
        <v>367</v>
      </c>
      <c r="E187" s="62" t="s">
        <v>12</v>
      </c>
      <c r="F187" s="122">
        <v>3813.56</v>
      </c>
      <c r="G187" s="96">
        <v>2</v>
      </c>
      <c r="H187" s="67">
        <f t="shared" si="19"/>
        <v>7627.12</v>
      </c>
      <c r="I187" s="1"/>
      <c r="J187" s="89">
        <v>43</v>
      </c>
      <c r="K187" s="68" t="str">
        <f t="shared" si="20"/>
        <v>Электрический насос системы охлаждения</v>
      </c>
      <c r="L187" s="52"/>
      <c r="M187" s="62" t="str">
        <f t="shared" si="21"/>
        <v>шт.</v>
      </c>
      <c r="N187" s="91">
        <f t="shared" si="22"/>
        <v>3813.56</v>
      </c>
      <c r="O187" s="51"/>
      <c r="P187" s="90">
        <f t="shared" si="23"/>
        <v>2</v>
      </c>
      <c r="Q187" s="92">
        <f t="shared" si="24"/>
        <v>0</v>
      </c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x14ac:dyDescent="0.25">
      <c r="A188" s="4"/>
      <c r="B188" s="70">
        <v>44</v>
      </c>
      <c r="C188" s="71" t="s">
        <v>368</v>
      </c>
      <c r="D188" s="83" t="s">
        <v>307</v>
      </c>
      <c r="E188" s="62" t="s">
        <v>12</v>
      </c>
      <c r="F188" s="122">
        <v>14664.41</v>
      </c>
      <c r="G188" s="96">
        <v>1</v>
      </c>
      <c r="H188" s="67">
        <f t="shared" si="19"/>
        <v>14664.41</v>
      </c>
      <c r="I188" s="1"/>
      <c r="J188" s="89">
        <v>44</v>
      </c>
      <c r="K188" s="68" t="str">
        <f t="shared" si="20"/>
        <v>Стартер редукторный</v>
      </c>
      <c r="L188" s="52"/>
      <c r="M188" s="62" t="str">
        <f t="shared" si="21"/>
        <v>шт.</v>
      </c>
      <c r="N188" s="91">
        <f t="shared" si="22"/>
        <v>14664.41</v>
      </c>
      <c r="O188" s="51"/>
      <c r="P188" s="90">
        <f t="shared" si="23"/>
        <v>1</v>
      </c>
      <c r="Q188" s="92">
        <f t="shared" si="24"/>
        <v>0</v>
      </c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s="16" customFormat="1" ht="15.75" customHeight="1" x14ac:dyDescent="0.25">
      <c r="A189" s="20"/>
      <c r="B189" s="156" t="s">
        <v>27</v>
      </c>
      <c r="C189" s="157"/>
      <c r="D189" s="56"/>
      <c r="E189" s="17"/>
      <c r="F189" s="25"/>
      <c r="G189" s="65">
        <f>SUM(G145:G188)</f>
        <v>71</v>
      </c>
      <c r="H189" s="22">
        <f>SUM(H145:H188)</f>
        <v>1221186.06</v>
      </c>
      <c r="I189" s="22"/>
      <c r="J189" s="25"/>
      <c r="K189" s="25"/>
      <c r="L189" s="25"/>
      <c r="M189" s="19"/>
      <c r="N189" s="23"/>
      <c r="O189" s="23"/>
      <c r="P189" s="69">
        <f>SUM(P145:P188)</f>
        <v>71</v>
      </c>
      <c r="Q189" s="23">
        <f>SUM(Q145:Q188)</f>
        <v>0</v>
      </c>
      <c r="R189" s="23"/>
    </row>
    <row r="190" spans="1:27" s="16" customFormat="1" ht="15.75" customHeight="1" x14ac:dyDescent="0.25">
      <c r="A190" s="143" t="s">
        <v>28</v>
      </c>
      <c r="B190" s="144"/>
      <c r="C190" s="144"/>
      <c r="D190" s="144"/>
      <c r="E190" s="144"/>
      <c r="F190" s="144"/>
      <c r="G190" s="144"/>
      <c r="H190" s="144"/>
      <c r="I190" s="144"/>
      <c r="J190" s="144"/>
      <c r="K190" s="144"/>
      <c r="L190" s="144"/>
      <c r="M190" s="144"/>
      <c r="N190" s="144"/>
      <c r="O190" s="144"/>
      <c r="P190" s="144"/>
      <c r="Q190" s="144"/>
      <c r="R190" s="145"/>
    </row>
    <row r="191" spans="1:27" ht="15" customHeight="1" x14ac:dyDescent="0.25">
      <c r="A191" s="4"/>
      <c r="B191" s="37">
        <v>1</v>
      </c>
      <c r="C191" s="71" t="s">
        <v>372</v>
      </c>
      <c r="D191" s="93" t="s">
        <v>374</v>
      </c>
      <c r="E191" s="62" t="s">
        <v>45</v>
      </c>
      <c r="F191" s="122">
        <v>8898.31</v>
      </c>
      <c r="G191" s="66">
        <v>2</v>
      </c>
      <c r="H191" s="64">
        <f>G191*F191</f>
        <v>17796.62</v>
      </c>
      <c r="I191" s="1"/>
      <c r="J191" s="72">
        <v>1</v>
      </c>
      <c r="K191" s="71" t="s">
        <v>46</v>
      </c>
      <c r="L191" s="73"/>
      <c r="M191" s="62" t="s">
        <v>12</v>
      </c>
      <c r="N191" s="44">
        <f>F191</f>
        <v>8898.31</v>
      </c>
      <c r="O191" s="38"/>
      <c r="P191" s="43">
        <f>G191</f>
        <v>2</v>
      </c>
      <c r="Q191" s="45">
        <f t="shared" ref="Q191:Q198" si="25">O191*P191</f>
        <v>0</v>
      </c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" customHeight="1" x14ac:dyDescent="0.25">
      <c r="A192" s="4"/>
      <c r="B192" s="37">
        <v>2</v>
      </c>
      <c r="C192" s="71" t="s">
        <v>69</v>
      </c>
      <c r="D192" s="93" t="s">
        <v>70</v>
      </c>
      <c r="E192" s="62" t="s">
        <v>45</v>
      </c>
      <c r="F192" s="122">
        <v>21518.34</v>
      </c>
      <c r="G192" s="66">
        <v>1</v>
      </c>
      <c r="H192" s="64">
        <f t="shared" ref="H192:H198" si="26">G192*F192</f>
        <v>21518.34</v>
      </c>
      <c r="I192" s="1"/>
      <c r="J192" s="72">
        <v>2</v>
      </c>
      <c r="K192" s="71" t="s">
        <v>47</v>
      </c>
      <c r="L192" s="73"/>
      <c r="M192" s="62" t="s">
        <v>12</v>
      </c>
      <c r="N192" s="91">
        <f t="shared" ref="N192:N198" si="27">F192</f>
        <v>21518.34</v>
      </c>
      <c r="O192" s="38"/>
      <c r="P192" s="90">
        <f t="shared" ref="P192:P198" si="28">G192</f>
        <v>1</v>
      </c>
      <c r="Q192" s="92">
        <f t="shared" si="25"/>
        <v>0</v>
      </c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" customHeight="1" x14ac:dyDescent="0.25">
      <c r="A193" s="4"/>
      <c r="B193" s="37">
        <v>3</v>
      </c>
      <c r="C193" s="71" t="s">
        <v>373</v>
      </c>
      <c r="D193" s="93" t="s">
        <v>375</v>
      </c>
      <c r="E193" s="62" t="s">
        <v>45</v>
      </c>
      <c r="F193" s="122">
        <v>1101694.92</v>
      </c>
      <c r="G193" s="66">
        <v>1</v>
      </c>
      <c r="H193" s="64">
        <f t="shared" si="26"/>
        <v>1101694.92</v>
      </c>
      <c r="I193" s="1"/>
      <c r="J193" s="72">
        <v>3</v>
      </c>
      <c r="K193" s="71" t="s">
        <v>48</v>
      </c>
      <c r="L193" s="73"/>
      <c r="M193" s="62" t="s">
        <v>12</v>
      </c>
      <c r="N193" s="91">
        <f t="shared" si="27"/>
        <v>1101694.92</v>
      </c>
      <c r="O193" s="38"/>
      <c r="P193" s="90">
        <f t="shared" si="28"/>
        <v>1</v>
      </c>
      <c r="Q193" s="92">
        <f t="shared" si="25"/>
        <v>0</v>
      </c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" customHeight="1" x14ac:dyDescent="0.25">
      <c r="A194" s="4"/>
      <c r="B194" s="37">
        <v>4</v>
      </c>
      <c r="C194" s="71" t="s">
        <v>182</v>
      </c>
      <c r="D194" s="93" t="s">
        <v>183</v>
      </c>
      <c r="E194" s="62" t="s">
        <v>45</v>
      </c>
      <c r="F194" s="122">
        <v>22556.97</v>
      </c>
      <c r="G194" s="66">
        <v>1</v>
      </c>
      <c r="H194" s="64">
        <f t="shared" si="26"/>
        <v>22556.97</v>
      </c>
      <c r="I194" s="1"/>
      <c r="J194" s="72">
        <v>4</v>
      </c>
      <c r="K194" s="71" t="s">
        <v>49</v>
      </c>
      <c r="L194" s="73"/>
      <c r="M194" s="62" t="s">
        <v>12</v>
      </c>
      <c r="N194" s="91">
        <f t="shared" si="27"/>
        <v>22556.97</v>
      </c>
      <c r="O194" s="38"/>
      <c r="P194" s="90">
        <f t="shared" si="28"/>
        <v>1</v>
      </c>
      <c r="Q194" s="92">
        <f t="shared" si="25"/>
        <v>0</v>
      </c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5" customHeight="1" x14ac:dyDescent="0.25">
      <c r="A195" s="4"/>
      <c r="B195" s="37">
        <v>5</v>
      </c>
      <c r="C195" s="71" t="s">
        <v>344</v>
      </c>
      <c r="D195" s="93" t="s">
        <v>343</v>
      </c>
      <c r="E195" s="62" t="s">
        <v>45</v>
      </c>
      <c r="F195" s="122">
        <v>33233.21</v>
      </c>
      <c r="G195" s="66">
        <v>1</v>
      </c>
      <c r="H195" s="64">
        <f t="shared" si="26"/>
        <v>33233.21</v>
      </c>
      <c r="I195" s="1"/>
      <c r="J195" s="72">
        <v>5</v>
      </c>
      <c r="K195" s="71" t="s">
        <v>50</v>
      </c>
      <c r="L195" s="73"/>
      <c r="M195" s="62" t="s">
        <v>12</v>
      </c>
      <c r="N195" s="91">
        <f t="shared" si="27"/>
        <v>33233.21</v>
      </c>
      <c r="O195" s="38"/>
      <c r="P195" s="90">
        <f t="shared" si="28"/>
        <v>1</v>
      </c>
      <c r="Q195" s="92">
        <f t="shared" si="25"/>
        <v>0</v>
      </c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" customHeight="1" x14ac:dyDescent="0.25">
      <c r="A196" s="4"/>
      <c r="B196" s="37">
        <v>6</v>
      </c>
      <c r="C196" s="71" t="s">
        <v>261</v>
      </c>
      <c r="D196" s="93" t="s">
        <v>262</v>
      </c>
      <c r="E196" s="62" t="s">
        <v>45</v>
      </c>
      <c r="F196" s="122">
        <v>10474.58</v>
      </c>
      <c r="G196" s="66">
        <v>1</v>
      </c>
      <c r="H196" s="64">
        <f t="shared" si="26"/>
        <v>10474.58</v>
      </c>
      <c r="I196" s="1"/>
      <c r="J196" s="72">
        <v>6</v>
      </c>
      <c r="K196" s="71" t="s">
        <v>51</v>
      </c>
      <c r="L196" s="73"/>
      <c r="M196" s="62" t="s">
        <v>12</v>
      </c>
      <c r="N196" s="91">
        <f t="shared" si="27"/>
        <v>10474.58</v>
      </c>
      <c r="O196" s="38"/>
      <c r="P196" s="90">
        <f t="shared" si="28"/>
        <v>1</v>
      </c>
      <c r="Q196" s="92">
        <f t="shared" si="25"/>
        <v>0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" customHeight="1" x14ac:dyDescent="0.25">
      <c r="A197" s="4"/>
      <c r="B197" s="37">
        <v>7</v>
      </c>
      <c r="C197" s="71" t="s">
        <v>263</v>
      </c>
      <c r="D197" s="93" t="s">
        <v>376</v>
      </c>
      <c r="E197" s="62" t="s">
        <v>45</v>
      </c>
      <c r="F197" s="122">
        <v>10474.58</v>
      </c>
      <c r="G197" s="66">
        <v>1</v>
      </c>
      <c r="H197" s="64">
        <f t="shared" si="26"/>
        <v>10474.58</v>
      </c>
      <c r="I197" s="1"/>
      <c r="J197" s="72">
        <v>7</v>
      </c>
      <c r="K197" s="71" t="s">
        <v>52</v>
      </c>
      <c r="L197" s="73"/>
      <c r="M197" s="62" t="s">
        <v>12</v>
      </c>
      <c r="N197" s="91">
        <f t="shared" si="27"/>
        <v>10474.58</v>
      </c>
      <c r="O197" s="38"/>
      <c r="P197" s="90">
        <f t="shared" si="28"/>
        <v>1</v>
      </c>
      <c r="Q197" s="92">
        <f t="shared" si="25"/>
        <v>0</v>
      </c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" customHeight="1" x14ac:dyDescent="0.25">
      <c r="A198" s="4"/>
      <c r="B198" s="37">
        <v>8</v>
      </c>
      <c r="C198" s="71" t="s">
        <v>292</v>
      </c>
      <c r="D198" s="93" t="s">
        <v>377</v>
      </c>
      <c r="E198" s="62" t="s">
        <v>45</v>
      </c>
      <c r="F198" s="122">
        <v>5155.88</v>
      </c>
      <c r="G198" s="66">
        <v>6</v>
      </c>
      <c r="H198" s="64">
        <f t="shared" si="26"/>
        <v>30935.279999999999</v>
      </c>
      <c r="I198" s="1"/>
      <c r="J198" s="72">
        <v>8</v>
      </c>
      <c r="K198" s="71" t="s">
        <v>32</v>
      </c>
      <c r="L198" s="73"/>
      <c r="M198" s="62" t="s">
        <v>12</v>
      </c>
      <c r="N198" s="91">
        <f t="shared" si="27"/>
        <v>5155.88</v>
      </c>
      <c r="O198" s="38"/>
      <c r="P198" s="90">
        <f t="shared" si="28"/>
        <v>6</v>
      </c>
      <c r="Q198" s="92">
        <f t="shared" si="25"/>
        <v>0</v>
      </c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s="16" customFormat="1" ht="17.25" customHeight="1" x14ac:dyDescent="0.25">
      <c r="A199" s="27"/>
      <c r="B199" s="158" t="s">
        <v>29</v>
      </c>
      <c r="C199" s="157"/>
      <c r="D199" s="56"/>
      <c r="E199" s="17"/>
      <c r="F199" s="25"/>
      <c r="G199" s="65">
        <f>SUM(G191:G198)</f>
        <v>14</v>
      </c>
      <c r="H199" s="22">
        <f>SUM(H191:H198)</f>
        <v>1248684.5</v>
      </c>
      <c r="I199" s="22"/>
      <c r="J199" s="26"/>
      <c r="K199" s="25"/>
      <c r="L199" s="25"/>
      <c r="M199" s="19"/>
      <c r="N199" s="23"/>
      <c r="O199" s="23"/>
      <c r="P199" s="24"/>
      <c r="Q199" s="23">
        <f>SUM(Q191:Q198)</f>
        <v>0</v>
      </c>
      <c r="R199" s="23"/>
    </row>
    <row r="200" spans="1:27" s="16" customFormat="1" ht="15.75" customHeight="1" x14ac:dyDescent="0.25">
      <c r="A200" s="143" t="s">
        <v>21</v>
      </c>
      <c r="B200" s="144"/>
      <c r="C200" s="144"/>
      <c r="D200" s="144"/>
      <c r="E200" s="144"/>
      <c r="F200" s="144"/>
      <c r="G200" s="144"/>
      <c r="H200" s="144"/>
      <c r="I200" s="144"/>
      <c r="J200" s="144"/>
      <c r="K200" s="144"/>
      <c r="L200" s="144"/>
      <c r="M200" s="144"/>
      <c r="N200" s="144"/>
      <c r="O200" s="144"/>
      <c r="P200" s="144"/>
      <c r="Q200" s="144"/>
      <c r="R200" s="145"/>
    </row>
    <row r="201" spans="1:27" ht="30" customHeight="1" x14ac:dyDescent="0.25">
      <c r="A201" s="4"/>
      <c r="B201" s="37">
        <v>1</v>
      </c>
      <c r="C201" s="71" t="s">
        <v>56</v>
      </c>
      <c r="D201" s="48" t="s">
        <v>57</v>
      </c>
      <c r="E201" s="54" t="s">
        <v>12</v>
      </c>
      <c r="F201" s="38">
        <v>80739.55</v>
      </c>
      <c r="G201" s="49">
        <v>1</v>
      </c>
      <c r="H201" s="39">
        <f>F201*G201</f>
        <v>80739.55</v>
      </c>
      <c r="I201" s="40"/>
      <c r="J201" s="72">
        <v>1</v>
      </c>
      <c r="K201" s="75" t="str">
        <f>C201</f>
        <v xml:space="preserve">Коробка раздаточная с тормозом в сборе  ГАЗ-33081 </v>
      </c>
      <c r="L201" s="73"/>
      <c r="M201" s="43" t="s">
        <v>12</v>
      </c>
      <c r="N201" s="44">
        <f>F201</f>
        <v>80739.55</v>
      </c>
      <c r="O201" s="38"/>
      <c r="P201" s="43">
        <v>1</v>
      </c>
      <c r="Q201" s="45">
        <f t="shared" ref="Q201:Q203" si="29">O201*P201</f>
        <v>0</v>
      </c>
      <c r="R201" s="40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x14ac:dyDescent="0.25">
      <c r="A202" s="4"/>
      <c r="B202" s="37">
        <v>2</v>
      </c>
      <c r="C202" s="71" t="s">
        <v>58</v>
      </c>
      <c r="D202" s="48" t="s">
        <v>34</v>
      </c>
      <c r="E202" s="54" t="s">
        <v>12</v>
      </c>
      <c r="F202" s="38">
        <v>17282.22</v>
      </c>
      <c r="G202" s="49">
        <v>2</v>
      </c>
      <c r="H202" s="39">
        <f t="shared" ref="H202:H203" si="30">F202*G202</f>
        <v>34564.44</v>
      </c>
      <c r="I202" s="40"/>
      <c r="J202" s="72">
        <v>2</v>
      </c>
      <c r="K202" s="75" t="str">
        <f t="shared" ref="K202:K203" si="31">C202</f>
        <v xml:space="preserve">Рессора задняя, </v>
      </c>
      <c r="L202" s="73"/>
      <c r="M202" s="43" t="s">
        <v>12</v>
      </c>
      <c r="N202" s="44">
        <f t="shared" ref="N202:N203" si="32">F202</f>
        <v>17282.22</v>
      </c>
      <c r="O202" s="38"/>
      <c r="P202" s="43">
        <v>2</v>
      </c>
      <c r="Q202" s="45">
        <f t="shared" si="29"/>
        <v>0</v>
      </c>
      <c r="R202" s="40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30" x14ac:dyDescent="0.25">
      <c r="A203" s="4"/>
      <c r="B203" s="37">
        <v>3</v>
      </c>
      <c r="C203" s="71" t="s">
        <v>59</v>
      </c>
      <c r="D203" s="48" t="s">
        <v>60</v>
      </c>
      <c r="E203" s="54" t="s">
        <v>12</v>
      </c>
      <c r="F203" s="38">
        <v>46975.89</v>
      </c>
      <c r="G203" s="49">
        <v>1</v>
      </c>
      <c r="H203" s="39">
        <f t="shared" si="30"/>
        <v>46975.89</v>
      </c>
      <c r="I203" s="40"/>
      <c r="J203" s="72">
        <v>3</v>
      </c>
      <c r="K203" s="75" t="str">
        <f t="shared" si="31"/>
        <v xml:space="preserve">Коробка отбора мощности (КОМ), </v>
      </c>
      <c r="L203" s="73"/>
      <c r="M203" s="43" t="s">
        <v>12</v>
      </c>
      <c r="N203" s="44">
        <f t="shared" si="32"/>
        <v>46975.89</v>
      </c>
      <c r="O203" s="38"/>
      <c r="P203" s="43">
        <v>1</v>
      </c>
      <c r="Q203" s="45">
        <f t="shared" si="29"/>
        <v>0</v>
      </c>
      <c r="R203" s="40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s="16" customFormat="1" ht="17.25" customHeight="1" x14ac:dyDescent="0.25">
      <c r="A204" s="17"/>
      <c r="B204" s="154" t="s">
        <v>23</v>
      </c>
      <c r="C204" s="155"/>
      <c r="D204" s="55"/>
      <c r="E204" s="17"/>
      <c r="F204" s="25"/>
      <c r="G204" s="65">
        <f>SUM(G201:G203)</f>
        <v>4</v>
      </c>
      <c r="H204" s="22">
        <f>SUM(H201:H203)</f>
        <v>162279.88</v>
      </c>
      <c r="I204" s="22"/>
      <c r="J204" s="25"/>
      <c r="K204" s="25"/>
      <c r="L204" s="25"/>
      <c r="M204" s="19"/>
      <c r="N204" s="23"/>
      <c r="O204" s="23"/>
      <c r="P204" s="69">
        <f>SUM(P201:P203)</f>
        <v>4</v>
      </c>
      <c r="Q204" s="23">
        <f>SUM(Q201:Q203)</f>
        <v>0</v>
      </c>
      <c r="R204" s="23"/>
    </row>
    <row r="205" spans="1:27" s="16" customFormat="1" ht="15.75" customHeight="1" x14ac:dyDescent="0.25">
      <c r="A205" s="153" t="s">
        <v>24</v>
      </c>
      <c r="B205" s="141"/>
      <c r="C205" s="141"/>
      <c r="D205" s="141"/>
      <c r="E205" s="141"/>
      <c r="F205" s="141"/>
      <c r="G205" s="141"/>
      <c r="H205" s="141"/>
      <c r="I205" s="141"/>
      <c r="J205" s="141"/>
      <c r="K205" s="141"/>
      <c r="L205" s="141"/>
      <c r="M205" s="141"/>
      <c r="N205" s="141"/>
      <c r="O205" s="141"/>
      <c r="P205" s="141"/>
      <c r="Q205" s="141"/>
      <c r="R205" s="142"/>
    </row>
    <row r="206" spans="1:27" x14ac:dyDescent="0.25">
      <c r="A206" s="4"/>
      <c r="B206" s="106">
        <v>1</v>
      </c>
      <c r="C206" s="109" t="s">
        <v>105</v>
      </c>
      <c r="D206" s="107" t="s">
        <v>379</v>
      </c>
      <c r="E206" s="108" t="s">
        <v>12</v>
      </c>
      <c r="F206" s="97">
        <v>2130.5300000000002</v>
      </c>
      <c r="G206" s="114">
        <v>8</v>
      </c>
      <c r="H206" s="39">
        <f>G206*F206</f>
        <v>17044.240000000002</v>
      </c>
      <c r="I206" s="1"/>
      <c r="J206" s="72">
        <v>1</v>
      </c>
      <c r="K206" s="50" t="str">
        <f>C206</f>
        <v>Амортизатор</v>
      </c>
      <c r="L206" s="74"/>
      <c r="M206" s="79" t="str">
        <f>E206</f>
        <v>шт.</v>
      </c>
      <c r="N206" s="44">
        <f>F206</f>
        <v>2130.5300000000002</v>
      </c>
      <c r="O206" s="51"/>
      <c r="P206" s="43">
        <f>G206</f>
        <v>8</v>
      </c>
      <c r="Q206" s="53">
        <f>P206*O206</f>
        <v>0</v>
      </c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x14ac:dyDescent="0.25">
      <c r="A207" s="4"/>
      <c r="B207" s="106">
        <v>2</v>
      </c>
      <c r="C207" s="109" t="s">
        <v>380</v>
      </c>
      <c r="D207" s="107" t="s">
        <v>381</v>
      </c>
      <c r="E207" s="108" t="s">
        <v>12</v>
      </c>
      <c r="F207" s="97">
        <v>2929.47</v>
      </c>
      <c r="G207" s="114">
        <v>6</v>
      </c>
      <c r="H207" s="88">
        <f t="shared" ref="H207:H270" si="33">G207*F207</f>
        <v>17576.82</v>
      </c>
      <c r="I207" s="1"/>
      <c r="J207" s="72">
        <v>2</v>
      </c>
      <c r="K207" s="50" t="str">
        <f t="shared" ref="K207:K270" si="34">C207</f>
        <v>Амортизатор передний</v>
      </c>
      <c r="L207" s="74"/>
      <c r="M207" s="79" t="str">
        <f t="shared" ref="M207:M270" si="35">E207</f>
        <v>шт.</v>
      </c>
      <c r="N207" s="91">
        <f t="shared" ref="N207:N270" si="36">F207</f>
        <v>2929.47</v>
      </c>
      <c r="O207" s="51"/>
      <c r="P207" s="90">
        <f t="shared" ref="P207:P270" si="37">G207</f>
        <v>6</v>
      </c>
      <c r="Q207" s="53">
        <f t="shared" ref="Q207:Q270" si="38">P207*O207</f>
        <v>0</v>
      </c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25.5" customHeight="1" x14ac:dyDescent="0.25">
      <c r="A208" s="4"/>
      <c r="B208" s="106">
        <v>3</v>
      </c>
      <c r="C208" s="109" t="s">
        <v>382</v>
      </c>
      <c r="D208" s="107" t="s">
        <v>383</v>
      </c>
      <c r="E208" s="108" t="s">
        <v>12</v>
      </c>
      <c r="F208" s="97">
        <v>11536.81</v>
      </c>
      <c r="G208" s="124">
        <v>2</v>
      </c>
      <c r="H208" s="88">
        <f t="shared" si="33"/>
        <v>23073.62</v>
      </c>
      <c r="I208" s="1"/>
      <c r="J208" s="72">
        <v>3</v>
      </c>
      <c r="K208" s="50" t="str">
        <f t="shared" si="34"/>
        <v>Вал карданный межосевой в сборе</v>
      </c>
      <c r="L208" s="74"/>
      <c r="M208" s="79" t="str">
        <f t="shared" si="35"/>
        <v>шт.</v>
      </c>
      <c r="N208" s="91">
        <f t="shared" si="36"/>
        <v>11536.81</v>
      </c>
      <c r="O208" s="51"/>
      <c r="P208" s="90">
        <f t="shared" si="37"/>
        <v>2</v>
      </c>
      <c r="Q208" s="53">
        <f t="shared" si="38"/>
        <v>0</v>
      </c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5" customHeight="1" x14ac:dyDescent="0.25">
      <c r="A209" s="4"/>
      <c r="B209" s="106">
        <v>4</v>
      </c>
      <c r="C209" s="109" t="s">
        <v>384</v>
      </c>
      <c r="D209" s="107" t="s">
        <v>385</v>
      </c>
      <c r="E209" s="108" t="s">
        <v>12</v>
      </c>
      <c r="F209" s="97">
        <v>19920.439999999999</v>
      </c>
      <c r="G209" s="114">
        <v>1</v>
      </c>
      <c r="H209" s="88">
        <f t="shared" si="33"/>
        <v>19920.439999999999</v>
      </c>
      <c r="I209" s="1"/>
      <c r="J209" s="72">
        <v>4</v>
      </c>
      <c r="K209" s="50" t="str">
        <f t="shared" si="34"/>
        <v>Вал карданный переднего моста</v>
      </c>
      <c r="L209" s="74"/>
      <c r="M209" s="79" t="str">
        <f t="shared" si="35"/>
        <v>шт.</v>
      </c>
      <c r="N209" s="91">
        <f t="shared" si="36"/>
        <v>19920.439999999999</v>
      </c>
      <c r="O209" s="51"/>
      <c r="P209" s="90">
        <f t="shared" si="37"/>
        <v>1</v>
      </c>
      <c r="Q209" s="53">
        <f t="shared" si="38"/>
        <v>0</v>
      </c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5" customHeight="1" x14ac:dyDescent="0.25">
      <c r="A210" s="4"/>
      <c r="B210" s="106">
        <v>5</v>
      </c>
      <c r="C210" s="109" t="s">
        <v>384</v>
      </c>
      <c r="D210" s="107" t="s">
        <v>386</v>
      </c>
      <c r="E210" s="108" t="s">
        <v>12</v>
      </c>
      <c r="F210" s="97">
        <v>10199.91</v>
      </c>
      <c r="G210" s="114">
        <v>1</v>
      </c>
      <c r="H210" s="88">
        <f t="shared" si="33"/>
        <v>10199.91</v>
      </c>
      <c r="I210" s="1"/>
      <c r="J210" s="72">
        <v>5</v>
      </c>
      <c r="K210" s="50" t="str">
        <f t="shared" si="34"/>
        <v>Вал карданный переднего моста</v>
      </c>
      <c r="L210" s="74"/>
      <c r="M210" s="79" t="str">
        <f t="shared" si="35"/>
        <v>шт.</v>
      </c>
      <c r="N210" s="91">
        <f t="shared" si="36"/>
        <v>10199.91</v>
      </c>
      <c r="O210" s="51"/>
      <c r="P210" s="90">
        <f t="shared" si="37"/>
        <v>1</v>
      </c>
      <c r="Q210" s="53">
        <f t="shared" si="38"/>
        <v>0</v>
      </c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30" customHeight="1" x14ac:dyDescent="0.25">
      <c r="A211" s="4"/>
      <c r="B211" s="106">
        <v>6</v>
      </c>
      <c r="C211" s="109" t="s">
        <v>71</v>
      </c>
      <c r="D211" s="107" t="s">
        <v>72</v>
      </c>
      <c r="E211" s="108" t="s">
        <v>12</v>
      </c>
      <c r="F211" s="97">
        <v>19920.439999999999</v>
      </c>
      <c r="G211" s="114">
        <v>1</v>
      </c>
      <c r="H211" s="88">
        <f t="shared" si="33"/>
        <v>19920.439999999999</v>
      </c>
      <c r="I211" s="1"/>
      <c r="J211" s="72">
        <v>6</v>
      </c>
      <c r="K211" s="50" t="str">
        <f t="shared" si="34"/>
        <v>Вал карданный среднего моста КАМАЗ</v>
      </c>
      <c r="L211" s="74"/>
      <c r="M211" s="79" t="str">
        <f t="shared" si="35"/>
        <v>шт.</v>
      </c>
      <c r="N211" s="91">
        <f t="shared" si="36"/>
        <v>19920.439999999999</v>
      </c>
      <c r="O211" s="51"/>
      <c r="P211" s="90">
        <f t="shared" si="37"/>
        <v>1</v>
      </c>
      <c r="Q211" s="53">
        <f t="shared" si="38"/>
        <v>0</v>
      </c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30" customHeight="1" x14ac:dyDescent="0.25">
      <c r="A212" s="4"/>
      <c r="B212" s="106">
        <v>7</v>
      </c>
      <c r="C212" s="109" t="s">
        <v>122</v>
      </c>
      <c r="D212" s="107" t="s">
        <v>123</v>
      </c>
      <c r="E212" s="108" t="s">
        <v>54</v>
      </c>
      <c r="F212" s="97">
        <v>1935.58</v>
      </c>
      <c r="G212" s="114">
        <v>1</v>
      </c>
      <c r="H212" s="88">
        <f t="shared" si="33"/>
        <v>1935.58</v>
      </c>
      <c r="I212" s="1"/>
      <c r="J212" s="72">
        <v>7</v>
      </c>
      <c r="K212" s="50" t="str">
        <f t="shared" si="34"/>
        <v>Вкладыши коренные КАМАЗ</v>
      </c>
      <c r="L212" s="74"/>
      <c r="M212" s="79" t="str">
        <f t="shared" si="35"/>
        <v>комплект</v>
      </c>
      <c r="N212" s="91">
        <f t="shared" si="36"/>
        <v>1935.58</v>
      </c>
      <c r="O212" s="51"/>
      <c r="P212" s="90">
        <f t="shared" si="37"/>
        <v>1</v>
      </c>
      <c r="Q212" s="53">
        <f t="shared" si="38"/>
        <v>0</v>
      </c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30" customHeight="1" x14ac:dyDescent="0.25">
      <c r="A213" s="4"/>
      <c r="B213" s="106">
        <v>8</v>
      </c>
      <c r="C213" s="109" t="s">
        <v>124</v>
      </c>
      <c r="D213" s="107" t="s">
        <v>125</v>
      </c>
      <c r="E213" s="108" t="s">
        <v>54</v>
      </c>
      <c r="F213" s="97">
        <v>2695.12</v>
      </c>
      <c r="G213" s="114">
        <v>1</v>
      </c>
      <c r="H213" s="88">
        <f t="shared" si="33"/>
        <v>2695.12</v>
      </c>
      <c r="I213" s="1"/>
      <c r="J213" s="72">
        <v>8</v>
      </c>
      <c r="K213" s="50" t="str">
        <f t="shared" si="34"/>
        <v>Вкладыши шатунные КАМАЗ</v>
      </c>
      <c r="L213" s="74"/>
      <c r="M213" s="79" t="str">
        <f t="shared" si="35"/>
        <v>комплект</v>
      </c>
      <c r="N213" s="91">
        <f t="shared" si="36"/>
        <v>2695.12</v>
      </c>
      <c r="O213" s="51"/>
      <c r="P213" s="90">
        <f t="shared" si="37"/>
        <v>1</v>
      </c>
      <c r="Q213" s="53">
        <f t="shared" si="38"/>
        <v>0</v>
      </c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30" customHeight="1" x14ac:dyDescent="0.25">
      <c r="A214" s="4"/>
      <c r="B214" s="106">
        <v>9</v>
      </c>
      <c r="C214" s="109" t="s">
        <v>387</v>
      </c>
      <c r="D214" s="107" t="s">
        <v>388</v>
      </c>
      <c r="E214" s="108" t="s">
        <v>12</v>
      </c>
      <c r="F214" s="97">
        <v>3865.12</v>
      </c>
      <c r="G214" s="114">
        <v>2</v>
      </c>
      <c r="H214" s="88">
        <f t="shared" si="33"/>
        <v>7730.24</v>
      </c>
      <c r="I214" s="1"/>
      <c r="J214" s="72">
        <v>9</v>
      </c>
      <c r="K214" s="50" t="str">
        <f t="shared" si="34"/>
        <v>Влагоотделитель с РВД в сб. КАМАЗ</v>
      </c>
      <c r="L214" s="74"/>
      <c r="M214" s="79" t="str">
        <f t="shared" si="35"/>
        <v>шт.</v>
      </c>
      <c r="N214" s="91">
        <f t="shared" si="36"/>
        <v>3865.12</v>
      </c>
      <c r="O214" s="51"/>
      <c r="P214" s="90">
        <f t="shared" si="37"/>
        <v>2</v>
      </c>
      <c r="Q214" s="53">
        <f t="shared" si="38"/>
        <v>0</v>
      </c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30" customHeight="1" x14ac:dyDescent="0.25">
      <c r="A215" s="4"/>
      <c r="B215" s="106">
        <v>10</v>
      </c>
      <c r="C215" s="109" t="s">
        <v>389</v>
      </c>
      <c r="D215" s="107" t="s">
        <v>390</v>
      </c>
      <c r="E215" s="108" t="s">
        <v>12</v>
      </c>
      <c r="F215" s="97">
        <v>11459.05</v>
      </c>
      <c r="G215" s="114">
        <v>2</v>
      </c>
      <c r="H215" s="88">
        <f t="shared" si="33"/>
        <v>22918.1</v>
      </c>
      <c r="I215" s="1"/>
      <c r="J215" s="72">
        <v>10</v>
      </c>
      <c r="K215" s="50" t="str">
        <f t="shared" si="34"/>
        <v>Генератор</v>
      </c>
      <c r="L215" s="74"/>
      <c r="M215" s="79" t="str">
        <f t="shared" si="35"/>
        <v>шт.</v>
      </c>
      <c r="N215" s="91">
        <f t="shared" si="36"/>
        <v>11459.05</v>
      </c>
      <c r="O215" s="51"/>
      <c r="P215" s="90">
        <f t="shared" si="37"/>
        <v>2</v>
      </c>
      <c r="Q215" s="53">
        <f t="shared" si="38"/>
        <v>0</v>
      </c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x14ac:dyDescent="0.25">
      <c r="A216" s="4"/>
      <c r="B216" s="106">
        <v>11</v>
      </c>
      <c r="C216" s="109" t="s">
        <v>391</v>
      </c>
      <c r="D216" s="107" t="s">
        <v>392</v>
      </c>
      <c r="E216" s="108" t="s">
        <v>12</v>
      </c>
      <c r="F216" s="97">
        <v>11507.25</v>
      </c>
      <c r="G216" s="114">
        <v>1</v>
      </c>
      <c r="H216" s="88">
        <f t="shared" si="33"/>
        <v>11507.25</v>
      </c>
      <c r="I216" s="1"/>
      <c r="J216" s="72">
        <v>11</v>
      </c>
      <c r="K216" s="50" t="str">
        <f t="shared" si="34"/>
        <v>Генератор 24В</v>
      </c>
      <c r="L216" s="74"/>
      <c r="M216" s="79" t="str">
        <f t="shared" si="35"/>
        <v>шт.</v>
      </c>
      <c r="N216" s="91">
        <f t="shared" si="36"/>
        <v>11507.25</v>
      </c>
      <c r="O216" s="51"/>
      <c r="P216" s="90">
        <f t="shared" si="37"/>
        <v>1</v>
      </c>
      <c r="Q216" s="53">
        <f t="shared" si="38"/>
        <v>0</v>
      </c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25.5" customHeight="1" x14ac:dyDescent="0.25">
      <c r="A217" s="4"/>
      <c r="B217" s="106">
        <v>12</v>
      </c>
      <c r="C217" s="109" t="s">
        <v>393</v>
      </c>
      <c r="D217" s="107" t="s">
        <v>394</v>
      </c>
      <c r="E217" s="108" t="s">
        <v>12</v>
      </c>
      <c r="F217" s="97">
        <v>11717.91</v>
      </c>
      <c r="G217" s="114">
        <v>2</v>
      </c>
      <c r="H217" s="88">
        <f t="shared" si="33"/>
        <v>23435.82</v>
      </c>
      <c r="I217" s="1"/>
      <c r="J217" s="72">
        <v>12</v>
      </c>
      <c r="K217" s="50" t="str">
        <f t="shared" si="34"/>
        <v>Генератор индукторный Камаз 28 В, 80 А</v>
      </c>
      <c r="L217" s="74"/>
      <c r="M217" s="79" t="str">
        <f t="shared" si="35"/>
        <v>шт.</v>
      </c>
      <c r="N217" s="91">
        <f t="shared" si="36"/>
        <v>11717.91</v>
      </c>
      <c r="O217" s="51"/>
      <c r="P217" s="90">
        <f t="shared" si="37"/>
        <v>2</v>
      </c>
      <c r="Q217" s="53">
        <f t="shared" si="38"/>
        <v>0</v>
      </c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5" customHeight="1" x14ac:dyDescent="0.25">
      <c r="A218" s="4"/>
      <c r="B218" s="106">
        <v>13</v>
      </c>
      <c r="C218" s="109" t="s">
        <v>130</v>
      </c>
      <c r="D218" s="107" t="s">
        <v>131</v>
      </c>
      <c r="E218" s="108" t="s">
        <v>12</v>
      </c>
      <c r="F218" s="97">
        <v>9181.52</v>
      </c>
      <c r="G218" s="114">
        <v>2</v>
      </c>
      <c r="H218" s="88">
        <f t="shared" si="33"/>
        <v>18363.04</v>
      </c>
      <c r="I218" s="1"/>
      <c r="J218" s="72">
        <v>13</v>
      </c>
      <c r="K218" s="50" t="str">
        <f t="shared" si="34"/>
        <v>Генератор КАМАЗ-Евро (75А)</v>
      </c>
      <c r="L218" s="74"/>
      <c r="M218" s="79" t="str">
        <f t="shared" si="35"/>
        <v>шт.</v>
      </c>
      <c r="N218" s="91">
        <f t="shared" si="36"/>
        <v>9181.52</v>
      </c>
      <c r="O218" s="51"/>
      <c r="P218" s="90">
        <f t="shared" si="37"/>
        <v>2</v>
      </c>
      <c r="Q218" s="53">
        <f t="shared" si="38"/>
        <v>0</v>
      </c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30" customHeight="1" x14ac:dyDescent="0.25">
      <c r="A219" s="4"/>
      <c r="B219" s="106">
        <v>14</v>
      </c>
      <c r="C219" s="109" t="s">
        <v>395</v>
      </c>
      <c r="D219" s="107" t="s">
        <v>396</v>
      </c>
      <c r="E219" s="108" t="s">
        <v>12</v>
      </c>
      <c r="F219" s="97">
        <v>7541.69</v>
      </c>
      <c r="G219" s="114">
        <v>8</v>
      </c>
      <c r="H219" s="88">
        <f t="shared" si="33"/>
        <v>60333.52</v>
      </c>
      <c r="I219" s="1"/>
      <c r="J219" s="72">
        <v>14</v>
      </c>
      <c r="K219" s="50" t="str">
        <f t="shared" si="34"/>
        <v>Гильза, поршень, палец, кольца Е2</v>
      </c>
      <c r="L219" s="74"/>
      <c r="M219" s="79" t="str">
        <f t="shared" si="35"/>
        <v>шт.</v>
      </c>
      <c r="N219" s="91">
        <f t="shared" si="36"/>
        <v>7541.69</v>
      </c>
      <c r="O219" s="51"/>
      <c r="P219" s="90">
        <f t="shared" si="37"/>
        <v>8</v>
      </c>
      <c r="Q219" s="53">
        <f t="shared" si="38"/>
        <v>0</v>
      </c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5" customHeight="1" x14ac:dyDescent="0.25">
      <c r="A220" s="4"/>
      <c r="B220" s="106">
        <v>15</v>
      </c>
      <c r="C220" s="109" t="s">
        <v>397</v>
      </c>
      <c r="D220" s="107" t="s">
        <v>314</v>
      </c>
      <c r="E220" s="108" t="s">
        <v>12</v>
      </c>
      <c r="F220" s="97">
        <v>5858.96</v>
      </c>
      <c r="G220" s="114">
        <v>8</v>
      </c>
      <c r="H220" s="88">
        <f t="shared" si="33"/>
        <v>46871.68</v>
      </c>
      <c r="I220" s="1"/>
      <c r="J220" s="72">
        <v>15</v>
      </c>
      <c r="K220" s="50" t="str">
        <f t="shared" si="34"/>
        <v>Головка блока цилиндра в сборе</v>
      </c>
      <c r="L220" s="74"/>
      <c r="M220" s="79" t="str">
        <f t="shared" si="35"/>
        <v>шт.</v>
      </c>
      <c r="N220" s="91">
        <f t="shared" si="36"/>
        <v>5858.96</v>
      </c>
      <c r="O220" s="51"/>
      <c r="P220" s="90">
        <f t="shared" si="37"/>
        <v>8</v>
      </c>
      <c r="Q220" s="53">
        <f t="shared" si="38"/>
        <v>0</v>
      </c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x14ac:dyDescent="0.25">
      <c r="A221" s="4"/>
      <c r="B221" s="106">
        <v>16</v>
      </c>
      <c r="C221" s="109" t="s">
        <v>398</v>
      </c>
      <c r="D221" s="107" t="s">
        <v>399</v>
      </c>
      <c r="E221" s="108" t="s">
        <v>12</v>
      </c>
      <c r="F221" s="97">
        <v>1469</v>
      </c>
      <c r="G221" s="114">
        <v>1</v>
      </c>
      <c r="H221" s="88">
        <f t="shared" si="33"/>
        <v>1469</v>
      </c>
      <c r="I221" s="1"/>
      <c r="J221" s="72">
        <v>16</v>
      </c>
      <c r="K221" s="50" t="str">
        <f t="shared" si="34"/>
        <v>Диск ведущий</v>
      </c>
      <c r="L221" s="74"/>
      <c r="M221" s="79" t="str">
        <f t="shared" si="35"/>
        <v>шт.</v>
      </c>
      <c r="N221" s="91">
        <f t="shared" si="36"/>
        <v>1469</v>
      </c>
      <c r="O221" s="51"/>
      <c r="P221" s="90">
        <f t="shared" si="37"/>
        <v>1</v>
      </c>
      <c r="Q221" s="53">
        <f t="shared" si="38"/>
        <v>0</v>
      </c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30" customHeight="1" x14ac:dyDescent="0.25">
      <c r="A222" s="4"/>
      <c r="B222" s="106">
        <v>17</v>
      </c>
      <c r="C222" s="109" t="s">
        <v>400</v>
      </c>
      <c r="D222" s="107" t="s">
        <v>401</v>
      </c>
      <c r="E222" s="108" t="s">
        <v>12</v>
      </c>
      <c r="F222" s="97">
        <v>2773.95</v>
      </c>
      <c r="G222" s="114">
        <v>1</v>
      </c>
      <c r="H222" s="88">
        <f t="shared" si="33"/>
        <v>2773.95</v>
      </c>
      <c r="I222" s="1"/>
      <c r="J222" s="72">
        <v>17</v>
      </c>
      <c r="K222" s="50" t="str">
        <f t="shared" si="34"/>
        <v>Диск сцепления ведомый ЯМЗ</v>
      </c>
      <c r="L222" s="74"/>
      <c r="M222" s="79" t="str">
        <f t="shared" si="35"/>
        <v>шт.</v>
      </c>
      <c r="N222" s="91">
        <f t="shared" si="36"/>
        <v>2773.95</v>
      </c>
      <c r="O222" s="51"/>
      <c r="P222" s="90">
        <f t="shared" si="37"/>
        <v>1</v>
      </c>
      <c r="Q222" s="53">
        <f t="shared" si="38"/>
        <v>0</v>
      </c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25.5" customHeight="1" x14ac:dyDescent="0.25">
      <c r="A223" s="4"/>
      <c r="B223" s="106">
        <v>18</v>
      </c>
      <c r="C223" s="109" t="s">
        <v>402</v>
      </c>
      <c r="D223" s="107" t="s">
        <v>403</v>
      </c>
      <c r="E223" s="108" t="s">
        <v>12</v>
      </c>
      <c r="F223" s="97">
        <v>2932.67</v>
      </c>
      <c r="G223" s="114">
        <v>1</v>
      </c>
      <c r="H223" s="88">
        <f t="shared" si="33"/>
        <v>2932.67</v>
      </c>
      <c r="I223" s="1"/>
      <c r="J223" s="72">
        <v>18</v>
      </c>
      <c r="K223" s="50" t="str">
        <f t="shared" si="34"/>
        <v>Диск сцепления ведомый ЯМЗ зад.</v>
      </c>
      <c r="L223" s="74"/>
      <c r="M223" s="79" t="str">
        <f t="shared" si="35"/>
        <v>шт.</v>
      </c>
      <c r="N223" s="91">
        <f t="shared" si="36"/>
        <v>2932.67</v>
      </c>
      <c r="O223" s="51"/>
      <c r="P223" s="90">
        <f t="shared" si="37"/>
        <v>1</v>
      </c>
      <c r="Q223" s="53">
        <f t="shared" si="38"/>
        <v>0</v>
      </c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30" x14ac:dyDescent="0.25">
      <c r="A224" s="4"/>
      <c r="B224" s="106">
        <v>19</v>
      </c>
      <c r="C224" s="109" t="s">
        <v>404</v>
      </c>
      <c r="D224" s="107" t="s">
        <v>405</v>
      </c>
      <c r="E224" s="108" t="s">
        <v>12</v>
      </c>
      <c r="F224" s="97">
        <v>2736.67</v>
      </c>
      <c r="G224" s="114">
        <v>1</v>
      </c>
      <c r="H224" s="88">
        <f t="shared" si="33"/>
        <v>2736.67</v>
      </c>
      <c r="I224" s="1"/>
      <c r="J224" s="72">
        <v>19</v>
      </c>
      <c r="K224" s="50" t="str">
        <f t="shared" si="34"/>
        <v>Диск сцепления ведомый ЯМЗ пер.</v>
      </c>
      <c r="L224" s="74"/>
      <c r="M224" s="79" t="str">
        <f t="shared" si="35"/>
        <v>шт.</v>
      </c>
      <c r="N224" s="91">
        <f t="shared" si="36"/>
        <v>2736.67</v>
      </c>
      <c r="O224" s="51"/>
      <c r="P224" s="90">
        <f t="shared" si="37"/>
        <v>1</v>
      </c>
      <c r="Q224" s="53">
        <f t="shared" si="38"/>
        <v>0</v>
      </c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x14ac:dyDescent="0.25">
      <c r="A225" s="4"/>
      <c r="B225" s="106">
        <v>20</v>
      </c>
      <c r="C225" s="109" t="s">
        <v>406</v>
      </c>
      <c r="D225" s="107" t="s">
        <v>407</v>
      </c>
      <c r="E225" s="108" t="s">
        <v>12</v>
      </c>
      <c r="F225" s="97">
        <v>1722.33</v>
      </c>
      <c r="G225" s="114">
        <v>2</v>
      </c>
      <c r="H225" s="88">
        <f t="shared" si="33"/>
        <v>3444.66</v>
      </c>
      <c r="I225" s="1"/>
      <c r="J225" s="72">
        <v>20</v>
      </c>
      <c r="K225" s="50" t="str">
        <f t="shared" si="34"/>
        <v>Комбинация приборов</v>
      </c>
      <c r="L225" s="74"/>
      <c r="M225" s="79" t="str">
        <f t="shared" si="35"/>
        <v>шт.</v>
      </c>
      <c r="N225" s="91">
        <f t="shared" si="36"/>
        <v>1722.33</v>
      </c>
      <c r="O225" s="51"/>
      <c r="P225" s="90">
        <f t="shared" si="37"/>
        <v>2</v>
      </c>
      <c r="Q225" s="53">
        <f t="shared" si="38"/>
        <v>0</v>
      </c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x14ac:dyDescent="0.25">
      <c r="A226" s="4"/>
      <c r="B226" s="106">
        <v>21</v>
      </c>
      <c r="C226" s="109" t="s">
        <v>408</v>
      </c>
      <c r="D226" s="107" t="s">
        <v>409</v>
      </c>
      <c r="E226" s="108" t="s">
        <v>12</v>
      </c>
      <c r="F226" s="97">
        <v>14036.83</v>
      </c>
      <c r="G226" s="114">
        <v>1</v>
      </c>
      <c r="H226" s="88">
        <f t="shared" si="33"/>
        <v>14036.83</v>
      </c>
      <c r="I226" s="1"/>
      <c r="J226" s="72">
        <v>21</v>
      </c>
      <c r="K226" s="50" t="str">
        <f t="shared" si="34"/>
        <v>Компрессор в сборе</v>
      </c>
      <c r="L226" s="74"/>
      <c r="M226" s="79" t="str">
        <f t="shared" si="35"/>
        <v>шт.</v>
      </c>
      <c r="N226" s="91">
        <f t="shared" si="36"/>
        <v>14036.83</v>
      </c>
      <c r="O226" s="51"/>
      <c r="P226" s="90">
        <f t="shared" si="37"/>
        <v>1</v>
      </c>
      <c r="Q226" s="53">
        <f t="shared" si="38"/>
        <v>0</v>
      </c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x14ac:dyDescent="0.25">
      <c r="A227" s="4"/>
      <c r="B227" s="106">
        <v>22</v>
      </c>
      <c r="C227" s="109" t="s">
        <v>408</v>
      </c>
      <c r="D227" s="107" t="s">
        <v>410</v>
      </c>
      <c r="E227" s="108" t="s">
        <v>12</v>
      </c>
      <c r="F227" s="97">
        <v>15983.23</v>
      </c>
      <c r="G227" s="114">
        <v>1</v>
      </c>
      <c r="H227" s="88">
        <f t="shared" si="33"/>
        <v>15983.23</v>
      </c>
      <c r="I227" s="1"/>
      <c r="J227" s="72">
        <v>22</v>
      </c>
      <c r="K227" s="50" t="str">
        <f t="shared" si="34"/>
        <v>Компрессор в сборе</v>
      </c>
      <c r="L227" s="74"/>
      <c r="M227" s="79" t="str">
        <f t="shared" si="35"/>
        <v>шт.</v>
      </c>
      <c r="N227" s="91">
        <f t="shared" si="36"/>
        <v>15983.23</v>
      </c>
      <c r="O227" s="51"/>
      <c r="P227" s="90">
        <f t="shared" si="37"/>
        <v>1</v>
      </c>
      <c r="Q227" s="53">
        <f t="shared" si="38"/>
        <v>0</v>
      </c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x14ac:dyDescent="0.25">
      <c r="A228" s="4"/>
      <c r="B228" s="106">
        <v>23</v>
      </c>
      <c r="C228" s="109" t="s">
        <v>411</v>
      </c>
      <c r="D228" s="107" t="s">
        <v>412</v>
      </c>
      <c r="E228" s="108" t="s">
        <v>12</v>
      </c>
      <c r="F228" s="97">
        <v>11742.41</v>
      </c>
      <c r="G228" s="114">
        <v>1</v>
      </c>
      <c r="H228" s="88">
        <f t="shared" si="33"/>
        <v>11742.41</v>
      </c>
      <c r="I228" s="1"/>
      <c r="J228" s="72">
        <v>23</v>
      </c>
      <c r="K228" s="50" t="str">
        <f t="shared" si="34"/>
        <v>Кран тормозной главный</v>
      </c>
      <c r="L228" s="74"/>
      <c r="M228" s="79" t="str">
        <f t="shared" si="35"/>
        <v>шт.</v>
      </c>
      <c r="N228" s="91">
        <f t="shared" si="36"/>
        <v>11742.41</v>
      </c>
      <c r="O228" s="51"/>
      <c r="P228" s="90">
        <f t="shared" si="37"/>
        <v>1</v>
      </c>
      <c r="Q228" s="53">
        <f t="shared" si="38"/>
        <v>0</v>
      </c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30" x14ac:dyDescent="0.25">
      <c r="A229" s="4"/>
      <c r="B229" s="106">
        <v>24</v>
      </c>
      <c r="C229" s="109" t="s">
        <v>413</v>
      </c>
      <c r="D229" s="107" t="s">
        <v>414</v>
      </c>
      <c r="E229" s="108" t="s">
        <v>12</v>
      </c>
      <c r="F229" s="97">
        <v>4002.16</v>
      </c>
      <c r="G229" s="114">
        <v>1</v>
      </c>
      <c r="H229" s="88">
        <f t="shared" si="33"/>
        <v>4002.16</v>
      </c>
      <c r="I229" s="1"/>
      <c r="J229" s="72">
        <v>24</v>
      </c>
      <c r="K229" s="50" t="str">
        <f t="shared" si="34"/>
        <v>Кран тормозной двухсекционный</v>
      </c>
      <c r="L229" s="74"/>
      <c r="M229" s="79" t="str">
        <f t="shared" si="35"/>
        <v>шт.</v>
      </c>
      <c r="N229" s="91">
        <f t="shared" si="36"/>
        <v>4002.16</v>
      </c>
      <c r="O229" s="51"/>
      <c r="P229" s="90">
        <f t="shared" si="37"/>
        <v>1</v>
      </c>
      <c r="Q229" s="53">
        <f t="shared" si="38"/>
        <v>0</v>
      </c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x14ac:dyDescent="0.25">
      <c r="A230" s="4"/>
      <c r="B230" s="106">
        <v>25</v>
      </c>
      <c r="C230" s="109" t="s">
        <v>415</v>
      </c>
      <c r="D230" s="107" t="s">
        <v>416</v>
      </c>
      <c r="E230" s="108" t="s">
        <v>12</v>
      </c>
      <c r="F230" s="97">
        <v>26.64</v>
      </c>
      <c r="G230" s="114">
        <v>120</v>
      </c>
      <c r="H230" s="88">
        <f t="shared" si="33"/>
        <v>3196.8</v>
      </c>
      <c r="I230" s="1"/>
      <c r="J230" s="72">
        <v>25</v>
      </c>
      <c r="K230" s="50" t="str">
        <f t="shared" si="34"/>
        <v>Лампа автомобильная</v>
      </c>
      <c r="L230" s="74"/>
      <c r="M230" s="79" t="str">
        <f t="shared" si="35"/>
        <v>шт.</v>
      </c>
      <c r="N230" s="91">
        <f t="shared" si="36"/>
        <v>26.64</v>
      </c>
      <c r="O230" s="51"/>
      <c r="P230" s="90">
        <f t="shared" si="37"/>
        <v>120</v>
      </c>
      <c r="Q230" s="53">
        <f t="shared" si="38"/>
        <v>0</v>
      </c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x14ac:dyDescent="0.25">
      <c r="A231" s="4"/>
      <c r="B231" s="106">
        <v>26</v>
      </c>
      <c r="C231" s="109" t="s">
        <v>415</v>
      </c>
      <c r="D231" s="107" t="s">
        <v>417</v>
      </c>
      <c r="E231" s="108" t="s">
        <v>12</v>
      </c>
      <c r="F231" s="97">
        <v>21.31</v>
      </c>
      <c r="G231" s="114">
        <v>120</v>
      </c>
      <c r="H231" s="88">
        <f t="shared" si="33"/>
        <v>2557.1999999999998</v>
      </c>
      <c r="I231" s="1"/>
      <c r="J231" s="72">
        <v>26</v>
      </c>
      <c r="K231" s="50" t="str">
        <f t="shared" si="34"/>
        <v>Лампа автомобильная</v>
      </c>
      <c r="L231" s="74"/>
      <c r="M231" s="79" t="str">
        <f t="shared" si="35"/>
        <v>шт.</v>
      </c>
      <c r="N231" s="91">
        <f t="shared" si="36"/>
        <v>21.31</v>
      </c>
      <c r="O231" s="51"/>
      <c r="P231" s="90">
        <f t="shared" si="37"/>
        <v>120</v>
      </c>
      <c r="Q231" s="53">
        <f t="shared" si="38"/>
        <v>0</v>
      </c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x14ac:dyDescent="0.25">
      <c r="A232" s="4"/>
      <c r="B232" s="106">
        <v>27</v>
      </c>
      <c r="C232" s="109" t="s">
        <v>415</v>
      </c>
      <c r="D232" s="107" t="s">
        <v>418</v>
      </c>
      <c r="E232" s="108" t="s">
        <v>12</v>
      </c>
      <c r="F232" s="97">
        <v>63.92</v>
      </c>
      <c r="G232" s="114">
        <v>10</v>
      </c>
      <c r="H232" s="88">
        <f t="shared" si="33"/>
        <v>639.20000000000005</v>
      </c>
      <c r="I232" s="1"/>
      <c r="J232" s="72">
        <v>27</v>
      </c>
      <c r="K232" s="50" t="str">
        <f t="shared" si="34"/>
        <v>Лампа автомобильная</v>
      </c>
      <c r="L232" s="74"/>
      <c r="M232" s="79" t="str">
        <f t="shared" si="35"/>
        <v>шт.</v>
      </c>
      <c r="N232" s="91">
        <f t="shared" si="36"/>
        <v>63.92</v>
      </c>
      <c r="O232" s="51"/>
      <c r="P232" s="90">
        <f t="shared" si="37"/>
        <v>10</v>
      </c>
      <c r="Q232" s="53">
        <f t="shared" si="38"/>
        <v>0</v>
      </c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x14ac:dyDescent="0.25">
      <c r="A233" s="4"/>
      <c r="B233" s="106">
        <v>28</v>
      </c>
      <c r="C233" s="109" t="s">
        <v>415</v>
      </c>
      <c r="D233" s="107" t="s">
        <v>419</v>
      </c>
      <c r="E233" s="108" t="s">
        <v>12</v>
      </c>
      <c r="F233" s="97">
        <v>341.95</v>
      </c>
      <c r="G233" s="114">
        <v>50</v>
      </c>
      <c r="H233" s="88">
        <f t="shared" si="33"/>
        <v>17097.5</v>
      </c>
      <c r="I233" s="1"/>
      <c r="J233" s="72">
        <v>28</v>
      </c>
      <c r="K233" s="50" t="str">
        <f t="shared" si="34"/>
        <v>Лампа автомобильная</v>
      </c>
      <c r="L233" s="74"/>
      <c r="M233" s="79" t="str">
        <f t="shared" si="35"/>
        <v>шт.</v>
      </c>
      <c r="N233" s="91">
        <f t="shared" si="36"/>
        <v>341.95</v>
      </c>
      <c r="O233" s="51"/>
      <c r="P233" s="90">
        <f t="shared" si="37"/>
        <v>50</v>
      </c>
      <c r="Q233" s="53">
        <f t="shared" si="38"/>
        <v>0</v>
      </c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30" x14ac:dyDescent="0.25">
      <c r="A234" s="4"/>
      <c r="B234" s="106">
        <v>29</v>
      </c>
      <c r="C234" s="109" t="s">
        <v>420</v>
      </c>
      <c r="D234" s="107" t="s">
        <v>421</v>
      </c>
      <c r="E234" s="108" t="s">
        <v>12</v>
      </c>
      <c r="F234" s="97">
        <v>1614.76</v>
      </c>
      <c r="G234" s="114">
        <v>4</v>
      </c>
      <c r="H234" s="88">
        <f t="shared" si="33"/>
        <v>6459.04</v>
      </c>
      <c r="I234" s="1"/>
      <c r="J234" s="72">
        <v>29</v>
      </c>
      <c r="K234" s="50" t="str">
        <f t="shared" si="34"/>
        <v>Маячок проблесковый (оранж)</v>
      </c>
      <c r="L234" s="74"/>
      <c r="M234" s="79" t="str">
        <f t="shared" si="35"/>
        <v>шт.</v>
      </c>
      <c r="N234" s="91">
        <f t="shared" si="36"/>
        <v>1614.76</v>
      </c>
      <c r="O234" s="51"/>
      <c r="P234" s="90">
        <f t="shared" si="37"/>
        <v>4</v>
      </c>
      <c r="Q234" s="53">
        <f t="shared" si="38"/>
        <v>0</v>
      </c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x14ac:dyDescent="0.25">
      <c r="A235" s="4"/>
      <c r="B235" s="106">
        <v>30</v>
      </c>
      <c r="C235" s="109" t="s">
        <v>192</v>
      </c>
      <c r="D235" s="107" t="s">
        <v>422</v>
      </c>
      <c r="E235" s="108" t="s">
        <v>12</v>
      </c>
      <c r="F235" s="97">
        <v>11021.23</v>
      </c>
      <c r="G235" s="114">
        <v>1</v>
      </c>
      <c r="H235" s="88">
        <f t="shared" si="33"/>
        <v>11021.23</v>
      </c>
      <c r="I235" s="1"/>
      <c r="J235" s="72">
        <v>30</v>
      </c>
      <c r="K235" s="50" t="str">
        <f t="shared" si="34"/>
        <v>Насос водяной</v>
      </c>
      <c r="L235" s="74"/>
      <c r="M235" s="79" t="str">
        <f t="shared" si="35"/>
        <v>шт.</v>
      </c>
      <c r="N235" s="91">
        <f t="shared" si="36"/>
        <v>11021.23</v>
      </c>
      <c r="O235" s="51"/>
      <c r="P235" s="90">
        <f t="shared" si="37"/>
        <v>1</v>
      </c>
      <c r="Q235" s="53">
        <f t="shared" si="38"/>
        <v>0</v>
      </c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x14ac:dyDescent="0.25">
      <c r="A236" s="4"/>
      <c r="B236" s="106">
        <v>31</v>
      </c>
      <c r="C236" s="109" t="s">
        <v>192</v>
      </c>
      <c r="D236" s="107" t="s">
        <v>423</v>
      </c>
      <c r="E236" s="108" t="s">
        <v>12</v>
      </c>
      <c r="F236" s="97">
        <v>2757.97</v>
      </c>
      <c r="G236" s="114">
        <v>1</v>
      </c>
      <c r="H236" s="88">
        <f t="shared" si="33"/>
        <v>2757.97</v>
      </c>
      <c r="I236" s="1"/>
      <c r="J236" s="72">
        <v>31</v>
      </c>
      <c r="K236" s="50" t="str">
        <f t="shared" si="34"/>
        <v>Насос водяной</v>
      </c>
      <c r="L236" s="74"/>
      <c r="M236" s="79" t="str">
        <f t="shared" si="35"/>
        <v>шт.</v>
      </c>
      <c r="N236" s="91">
        <f t="shared" si="36"/>
        <v>2757.97</v>
      </c>
      <c r="O236" s="51"/>
      <c r="P236" s="90">
        <f t="shared" si="37"/>
        <v>1</v>
      </c>
      <c r="Q236" s="53">
        <f t="shared" si="38"/>
        <v>0</v>
      </c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x14ac:dyDescent="0.25">
      <c r="A237" s="4"/>
      <c r="B237" s="106">
        <v>32</v>
      </c>
      <c r="C237" s="109" t="s">
        <v>339</v>
      </c>
      <c r="D237" s="107" t="s">
        <v>424</v>
      </c>
      <c r="E237" s="108" t="s">
        <v>12</v>
      </c>
      <c r="F237" s="97">
        <v>10400.469999999999</v>
      </c>
      <c r="G237" s="114">
        <v>1</v>
      </c>
      <c r="H237" s="88">
        <f t="shared" si="33"/>
        <v>10400.469999999999</v>
      </c>
      <c r="I237" s="1"/>
      <c r="J237" s="72">
        <v>32</v>
      </c>
      <c r="K237" s="50" t="str">
        <f t="shared" si="34"/>
        <v>Насос ГУР</v>
      </c>
      <c r="L237" s="74"/>
      <c r="M237" s="79" t="str">
        <f t="shared" si="35"/>
        <v>шт.</v>
      </c>
      <c r="N237" s="91">
        <f t="shared" si="36"/>
        <v>10400.469999999999</v>
      </c>
      <c r="O237" s="51"/>
      <c r="P237" s="90">
        <f t="shared" si="37"/>
        <v>1</v>
      </c>
      <c r="Q237" s="53">
        <f t="shared" si="38"/>
        <v>0</v>
      </c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x14ac:dyDescent="0.25">
      <c r="A238" s="4"/>
      <c r="B238" s="106">
        <v>33</v>
      </c>
      <c r="C238" s="109" t="s">
        <v>339</v>
      </c>
      <c r="D238" s="107" t="s">
        <v>425</v>
      </c>
      <c r="E238" s="108" t="s">
        <v>12</v>
      </c>
      <c r="F238" s="97">
        <v>3658.12</v>
      </c>
      <c r="G238" s="114">
        <v>1</v>
      </c>
      <c r="H238" s="88">
        <f t="shared" si="33"/>
        <v>3658.12</v>
      </c>
      <c r="I238" s="1"/>
      <c r="J238" s="72">
        <v>33</v>
      </c>
      <c r="K238" s="50" t="str">
        <f t="shared" si="34"/>
        <v>Насос ГУР</v>
      </c>
      <c r="L238" s="74"/>
      <c r="M238" s="79" t="str">
        <f t="shared" si="35"/>
        <v>шт.</v>
      </c>
      <c r="N238" s="91">
        <f t="shared" si="36"/>
        <v>3658.12</v>
      </c>
      <c r="O238" s="51"/>
      <c r="P238" s="90">
        <f t="shared" si="37"/>
        <v>1</v>
      </c>
      <c r="Q238" s="53">
        <f t="shared" si="38"/>
        <v>0</v>
      </c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x14ac:dyDescent="0.25">
      <c r="A239" s="4"/>
      <c r="B239" s="106">
        <v>34</v>
      </c>
      <c r="C239" s="109" t="s">
        <v>426</v>
      </c>
      <c r="D239" s="107" t="s">
        <v>427</v>
      </c>
      <c r="E239" s="108" t="s">
        <v>12</v>
      </c>
      <c r="F239" s="97">
        <v>31619.81</v>
      </c>
      <c r="G239" s="114">
        <v>1</v>
      </c>
      <c r="H239" s="88">
        <f t="shared" si="33"/>
        <v>31619.81</v>
      </c>
      <c r="I239" s="1"/>
      <c r="J239" s="72">
        <v>34</v>
      </c>
      <c r="K239" s="50" t="str">
        <f t="shared" si="34"/>
        <v>Отопитель Планар</v>
      </c>
      <c r="L239" s="74"/>
      <c r="M239" s="79" t="str">
        <f t="shared" si="35"/>
        <v>шт.</v>
      </c>
      <c r="N239" s="91">
        <f t="shared" si="36"/>
        <v>31619.81</v>
      </c>
      <c r="O239" s="51"/>
      <c r="P239" s="90">
        <f t="shared" si="37"/>
        <v>1</v>
      </c>
      <c r="Q239" s="53">
        <f t="shared" si="38"/>
        <v>0</v>
      </c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s="85" customFormat="1" ht="30" x14ac:dyDescent="0.25">
      <c r="A240" s="87"/>
      <c r="B240" s="106">
        <v>35</v>
      </c>
      <c r="C240" s="109" t="s">
        <v>428</v>
      </c>
      <c r="D240" s="107" t="s">
        <v>211</v>
      </c>
      <c r="E240" s="108" t="s">
        <v>54</v>
      </c>
      <c r="F240" s="97">
        <v>3865.12</v>
      </c>
      <c r="G240" s="114">
        <v>6</v>
      </c>
      <c r="H240" s="88">
        <f t="shared" si="33"/>
        <v>23190.720000000001</v>
      </c>
      <c r="I240" s="86"/>
      <c r="J240" s="72">
        <v>35</v>
      </c>
      <c r="K240" s="50" t="str">
        <f t="shared" si="34"/>
        <v>Подшипники ступицы КАМАЗ</v>
      </c>
      <c r="L240" s="74"/>
      <c r="M240" s="79" t="str">
        <f t="shared" si="35"/>
        <v>комплект</v>
      </c>
      <c r="N240" s="91">
        <f t="shared" si="36"/>
        <v>3865.12</v>
      </c>
      <c r="O240" s="95"/>
      <c r="P240" s="90">
        <f t="shared" si="37"/>
        <v>6</v>
      </c>
      <c r="Q240" s="53">
        <f t="shared" si="38"/>
        <v>0</v>
      </c>
      <c r="R240" s="86"/>
      <c r="S240" s="86"/>
      <c r="T240" s="86"/>
      <c r="U240" s="86"/>
      <c r="V240" s="86"/>
      <c r="W240" s="86"/>
      <c r="X240" s="86"/>
      <c r="Y240" s="86"/>
      <c r="Z240" s="86"/>
      <c r="AA240" s="86"/>
    </row>
    <row r="241" spans="1:27" s="85" customFormat="1" x14ac:dyDescent="0.25">
      <c r="A241" s="87"/>
      <c r="B241" s="106">
        <v>36</v>
      </c>
      <c r="C241" s="109" t="s">
        <v>231</v>
      </c>
      <c r="D241" s="107" t="s">
        <v>232</v>
      </c>
      <c r="E241" s="108" t="s">
        <v>12</v>
      </c>
      <c r="F241" s="97">
        <v>428.93</v>
      </c>
      <c r="G241" s="114">
        <v>10</v>
      </c>
      <c r="H241" s="88">
        <f t="shared" si="33"/>
        <v>4289.3</v>
      </c>
      <c r="I241" s="86"/>
      <c r="J241" s="72">
        <v>36</v>
      </c>
      <c r="K241" s="50" t="str">
        <f t="shared" si="34"/>
        <v>Ремень вентилятора</v>
      </c>
      <c r="L241" s="74"/>
      <c r="M241" s="79" t="str">
        <f t="shared" si="35"/>
        <v>шт.</v>
      </c>
      <c r="N241" s="91">
        <f t="shared" si="36"/>
        <v>428.93</v>
      </c>
      <c r="O241" s="95"/>
      <c r="P241" s="90">
        <f t="shared" si="37"/>
        <v>10</v>
      </c>
      <c r="Q241" s="53">
        <f t="shared" si="38"/>
        <v>0</v>
      </c>
      <c r="R241" s="86"/>
      <c r="S241" s="86"/>
      <c r="T241" s="86"/>
      <c r="U241" s="86"/>
      <c r="V241" s="86"/>
      <c r="W241" s="86"/>
      <c r="X241" s="86"/>
      <c r="Y241" s="86"/>
      <c r="Z241" s="86"/>
      <c r="AA241" s="86"/>
    </row>
    <row r="242" spans="1:27" s="85" customFormat="1" ht="30" x14ac:dyDescent="0.25">
      <c r="A242" s="87"/>
      <c r="B242" s="106">
        <v>37</v>
      </c>
      <c r="C242" s="109" t="s">
        <v>233</v>
      </c>
      <c r="D242" s="107" t="s">
        <v>234</v>
      </c>
      <c r="E242" s="108" t="s">
        <v>12</v>
      </c>
      <c r="F242" s="97">
        <v>4364.41</v>
      </c>
      <c r="G242" s="114">
        <v>3</v>
      </c>
      <c r="H242" s="88">
        <f t="shared" si="33"/>
        <v>13093.23</v>
      </c>
      <c r="I242" s="86"/>
      <c r="J242" s="72">
        <v>37</v>
      </c>
      <c r="K242" s="50" t="str">
        <f t="shared" si="34"/>
        <v>Ремкомплект ДВС КАМАЗ ЕВРО-3 полный</v>
      </c>
      <c r="L242" s="74"/>
      <c r="M242" s="79" t="str">
        <f t="shared" si="35"/>
        <v>шт.</v>
      </c>
      <c r="N242" s="91">
        <f t="shared" si="36"/>
        <v>4364.41</v>
      </c>
      <c r="O242" s="95"/>
      <c r="P242" s="90">
        <f t="shared" si="37"/>
        <v>3</v>
      </c>
      <c r="Q242" s="53">
        <f t="shared" si="38"/>
        <v>0</v>
      </c>
      <c r="R242" s="86"/>
      <c r="S242" s="86"/>
      <c r="T242" s="86"/>
      <c r="U242" s="86"/>
      <c r="V242" s="86"/>
      <c r="W242" s="86"/>
      <c r="X242" s="86"/>
      <c r="Y242" s="86"/>
      <c r="Z242" s="86"/>
      <c r="AA242" s="86"/>
    </row>
    <row r="243" spans="1:27" s="85" customFormat="1" ht="45" x14ac:dyDescent="0.25">
      <c r="A243" s="87"/>
      <c r="B243" s="106">
        <v>38</v>
      </c>
      <c r="C243" s="109" t="s">
        <v>429</v>
      </c>
      <c r="D243" s="107" t="s">
        <v>430</v>
      </c>
      <c r="E243" s="108" t="s">
        <v>12</v>
      </c>
      <c r="F243" s="97">
        <v>3414.17</v>
      </c>
      <c r="G243" s="114">
        <v>3</v>
      </c>
      <c r="H243" s="88">
        <f t="shared" si="33"/>
        <v>10242.51</v>
      </c>
      <c r="I243" s="86"/>
      <c r="J243" s="72">
        <v>38</v>
      </c>
      <c r="K243" s="50" t="str">
        <f t="shared" si="34"/>
        <v>Спидометр электронный, (аналог 84.3802) Урал, КрАЗ, Камаз</v>
      </c>
      <c r="L243" s="74"/>
      <c r="M243" s="79" t="str">
        <f t="shared" si="35"/>
        <v>шт.</v>
      </c>
      <c r="N243" s="91">
        <f t="shared" si="36"/>
        <v>3414.17</v>
      </c>
      <c r="O243" s="95"/>
      <c r="P243" s="90">
        <f t="shared" si="37"/>
        <v>3</v>
      </c>
      <c r="Q243" s="53">
        <f t="shared" si="38"/>
        <v>0</v>
      </c>
      <c r="R243" s="86"/>
      <c r="S243" s="86"/>
      <c r="T243" s="86"/>
      <c r="U243" s="86"/>
      <c r="V243" s="86"/>
      <c r="W243" s="86"/>
      <c r="X243" s="86"/>
      <c r="Y243" s="86"/>
      <c r="Z243" s="86"/>
      <c r="AA243" s="86"/>
    </row>
    <row r="244" spans="1:27" s="85" customFormat="1" ht="30" x14ac:dyDescent="0.25">
      <c r="A244" s="87"/>
      <c r="B244" s="106">
        <v>39</v>
      </c>
      <c r="C244" s="109" t="s">
        <v>245</v>
      </c>
      <c r="D244" s="107" t="s">
        <v>246</v>
      </c>
      <c r="E244" s="108" t="s">
        <v>12</v>
      </c>
      <c r="F244" s="97">
        <v>12760.81</v>
      </c>
      <c r="G244" s="114">
        <v>2</v>
      </c>
      <c r="H244" s="88">
        <f t="shared" si="33"/>
        <v>25521.62</v>
      </c>
      <c r="I244" s="86"/>
      <c r="J244" s="72">
        <v>39</v>
      </c>
      <c r="K244" s="50" t="str">
        <f t="shared" si="34"/>
        <v>Стартер AZF4554 (Искра) Евро-2, Камаз</v>
      </c>
      <c r="L244" s="74"/>
      <c r="M244" s="79" t="str">
        <f t="shared" si="35"/>
        <v>шт.</v>
      </c>
      <c r="N244" s="91">
        <f t="shared" si="36"/>
        <v>12760.81</v>
      </c>
      <c r="O244" s="95"/>
      <c r="P244" s="90">
        <f t="shared" si="37"/>
        <v>2</v>
      </c>
      <c r="Q244" s="53">
        <f t="shared" si="38"/>
        <v>0</v>
      </c>
      <c r="R244" s="86"/>
      <c r="S244" s="86"/>
      <c r="T244" s="86"/>
      <c r="U244" s="86"/>
      <c r="V244" s="86"/>
      <c r="W244" s="86"/>
      <c r="X244" s="86"/>
      <c r="Y244" s="86"/>
      <c r="Z244" s="86"/>
      <c r="AA244" s="86"/>
    </row>
    <row r="245" spans="1:27" s="85" customFormat="1" x14ac:dyDescent="0.25">
      <c r="A245" s="87"/>
      <c r="B245" s="106">
        <v>40</v>
      </c>
      <c r="C245" s="109" t="s">
        <v>431</v>
      </c>
      <c r="D245" s="107" t="s">
        <v>248</v>
      </c>
      <c r="E245" s="108" t="s">
        <v>12</v>
      </c>
      <c r="F245" s="97">
        <v>17491.64</v>
      </c>
      <c r="G245" s="114">
        <v>2</v>
      </c>
      <c r="H245" s="88">
        <f t="shared" si="33"/>
        <v>34983.279999999999</v>
      </c>
      <c r="I245" s="86"/>
      <c r="J245" s="72">
        <v>40</v>
      </c>
      <c r="K245" s="50" t="str">
        <f t="shared" si="34"/>
        <v>Стартер КАМАЗ</v>
      </c>
      <c r="L245" s="74"/>
      <c r="M245" s="79" t="str">
        <f t="shared" si="35"/>
        <v>шт.</v>
      </c>
      <c r="N245" s="91">
        <f t="shared" si="36"/>
        <v>17491.64</v>
      </c>
      <c r="O245" s="95"/>
      <c r="P245" s="90">
        <f t="shared" si="37"/>
        <v>2</v>
      </c>
      <c r="Q245" s="53">
        <f t="shared" si="38"/>
        <v>0</v>
      </c>
      <c r="R245" s="86"/>
      <c r="S245" s="86"/>
      <c r="T245" s="86"/>
      <c r="U245" s="86"/>
      <c r="V245" s="86"/>
      <c r="W245" s="86"/>
      <c r="X245" s="86"/>
      <c r="Y245" s="86"/>
      <c r="Z245" s="86"/>
      <c r="AA245" s="86"/>
    </row>
    <row r="246" spans="1:27" s="85" customFormat="1" x14ac:dyDescent="0.25">
      <c r="A246" s="87"/>
      <c r="B246" s="106">
        <v>41</v>
      </c>
      <c r="C246" s="109" t="s">
        <v>432</v>
      </c>
      <c r="D246" s="107" t="s">
        <v>433</v>
      </c>
      <c r="E246" s="108" t="s">
        <v>12</v>
      </c>
      <c r="F246" s="97">
        <v>41427.82</v>
      </c>
      <c r="G246" s="114">
        <v>1</v>
      </c>
      <c r="H246" s="88">
        <f t="shared" si="33"/>
        <v>41427.82</v>
      </c>
      <c r="I246" s="86"/>
      <c r="J246" s="72">
        <v>41</v>
      </c>
      <c r="K246" s="50" t="str">
        <f t="shared" si="34"/>
        <v>Стартер ЯМЗ</v>
      </c>
      <c r="L246" s="74"/>
      <c r="M246" s="79" t="str">
        <f t="shared" si="35"/>
        <v>шт.</v>
      </c>
      <c r="N246" s="91">
        <f t="shared" si="36"/>
        <v>41427.82</v>
      </c>
      <c r="O246" s="95"/>
      <c r="P246" s="90">
        <f t="shared" si="37"/>
        <v>1</v>
      </c>
      <c r="Q246" s="53">
        <f t="shared" si="38"/>
        <v>0</v>
      </c>
      <c r="R246" s="86"/>
      <c r="S246" s="86"/>
      <c r="T246" s="86"/>
      <c r="U246" s="86"/>
      <c r="V246" s="86"/>
      <c r="W246" s="86"/>
      <c r="X246" s="86"/>
      <c r="Y246" s="86"/>
      <c r="Z246" s="86"/>
      <c r="AA246" s="86"/>
    </row>
    <row r="247" spans="1:27" s="85" customFormat="1" ht="30" x14ac:dyDescent="0.25">
      <c r="A247" s="87"/>
      <c r="B247" s="106">
        <v>42</v>
      </c>
      <c r="C247" s="109" t="s">
        <v>434</v>
      </c>
      <c r="D247" s="107" t="s">
        <v>435</v>
      </c>
      <c r="E247" s="108" t="s">
        <v>12</v>
      </c>
      <c r="F247" s="97">
        <v>10181.799999999999</v>
      </c>
      <c r="G247" s="114">
        <v>3</v>
      </c>
      <c r="H247" s="88">
        <f t="shared" si="33"/>
        <v>30545.399999999998</v>
      </c>
      <c r="I247" s="86"/>
      <c r="J247" s="72">
        <v>42</v>
      </c>
      <c r="K247" s="50" t="str">
        <f t="shared" si="34"/>
        <v>Ступица колес левая в сборе к УРАЛ</v>
      </c>
      <c r="L247" s="74"/>
      <c r="M247" s="79" t="str">
        <f t="shared" si="35"/>
        <v>шт.</v>
      </c>
      <c r="N247" s="91">
        <f t="shared" si="36"/>
        <v>10181.799999999999</v>
      </c>
      <c r="O247" s="95"/>
      <c r="P247" s="90">
        <f t="shared" si="37"/>
        <v>3</v>
      </c>
      <c r="Q247" s="53">
        <f t="shared" si="38"/>
        <v>0</v>
      </c>
      <c r="R247" s="86"/>
      <c r="S247" s="86"/>
      <c r="T247" s="86"/>
      <c r="U247" s="86"/>
      <c r="V247" s="86"/>
      <c r="W247" s="86"/>
      <c r="X247" s="86"/>
      <c r="Y247" s="86"/>
      <c r="Z247" s="86"/>
      <c r="AA247" s="86"/>
    </row>
    <row r="248" spans="1:27" s="85" customFormat="1" ht="30" x14ac:dyDescent="0.25">
      <c r="A248" s="87"/>
      <c r="B248" s="106">
        <v>43</v>
      </c>
      <c r="C248" s="109" t="s">
        <v>436</v>
      </c>
      <c r="D248" s="107" t="s">
        <v>437</v>
      </c>
      <c r="E248" s="108" t="s">
        <v>12</v>
      </c>
      <c r="F248" s="97">
        <v>10181.799999999999</v>
      </c>
      <c r="G248" s="114">
        <v>3</v>
      </c>
      <c r="H248" s="88">
        <f t="shared" si="33"/>
        <v>30545.399999999998</v>
      </c>
      <c r="I248" s="86"/>
      <c r="J248" s="72">
        <v>43</v>
      </c>
      <c r="K248" s="50" t="str">
        <f t="shared" si="34"/>
        <v>Ступица колес правая в сборе к УРАЛ</v>
      </c>
      <c r="L248" s="74"/>
      <c r="M248" s="79" t="str">
        <f t="shared" si="35"/>
        <v>шт.</v>
      </c>
      <c r="N248" s="91">
        <f t="shared" si="36"/>
        <v>10181.799999999999</v>
      </c>
      <c r="O248" s="95"/>
      <c r="P248" s="90">
        <f t="shared" si="37"/>
        <v>3</v>
      </c>
      <c r="Q248" s="53">
        <f t="shared" si="38"/>
        <v>0</v>
      </c>
      <c r="R248" s="86"/>
      <c r="S248" s="86"/>
      <c r="T248" s="86"/>
      <c r="U248" s="86"/>
      <c r="V248" s="86"/>
      <c r="W248" s="86"/>
      <c r="X248" s="86"/>
      <c r="Y248" s="86"/>
      <c r="Z248" s="86"/>
      <c r="AA248" s="86"/>
    </row>
    <row r="249" spans="1:27" s="85" customFormat="1" x14ac:dyDescent="0.25">
      <c r="A249" s="87"/>
      <c r="B249" s="106">
        <v>44</v>
      </c>
      <c r="C249" s="109" t="s">
        <v>438</v>
      </c>
      <c r="D249" s="107" t="s">
        <v>439</v>
      </c>
      <c r="E249" s="108" t="s">
        <v>12</v>
      </c>
      <c r="F249" s="97">
        <v>5976.13</v>
      </c>
      <c r="G249" s="114">
        <v>2</v>
      </c>
      <c r="H249" s="88">
        <f t="shared" si="33"/>
        <v>11952.26</v>
      </c>
      <c r="I249" s="86"/>
      <c r="J249" s="72">
        <v>44</v>
      </c>
      <c r="K249" s="50" t="str">
        <f t="shared" si="34"/>
        <v>Тяга поперечная</v>
      </c>
      <c r="L249" s="74"/>
      <c r="M249" s="79" t="str">
        <f t="shared" si="35"/>
        <v>шт.</v>
      </c>
      <c r="N249" s="91">
        <f t="shared" si="36"/>
        <v>5976.13</v>
      </c>
      <c r="O249" s="95"/>
      <c r="P249" s="90">
        <f t="shared" si="37"/>
        <v>2</v>
      </c>
      <c r="Q249" s="53">
        <f t="shared" si="38"/>
        <v>0</v>
      </c>
      <c r="R249" s="86"/>
      <c r="S249" s="86"/>
      <c r="T249" s="86"/>
      <c r="U249" s="86"/>
      <c r="V249" s="86"/>
      <c r="W249" s="86"/>
      <c r="X249" s="86"/>
      <c r="Y249" s="86"/>
      <c r="Z249" s="86"/>
      <c r="AA249" s="86"/>
    </row>
    <row r="250" spans="1:27" s="85" customFormat="1" ht="45" x14ac:dyDescent="0.25">
      <c r="A250" s="87"/>
      <c r="B250" s="106">
        <v>45</v>
      </c>
      <c r="C250" s="109" t="s">
        <v>267</v>
      </c>
      <c r="D250" s="107" t="s">
        <v>268</v>
      </c>
      <c r="E250" s="108" t="s">
        <v>12</v>
      </c>
      <c r="F250" s="97">
        <v>9608.69</v>
      </c>
      <c r="G250" s="114">
        <v>2</v>
      </c>
      <c r="H250" s="88">
        <f t="shared" si="33"/>
        <v>19217.38</v>
      </c>
      <c r="I250" s="86"/>
      <c r="J250" s="72">
        <v>45</v>
      </c>
      <c r="K250" s="50" t="str">
        <f t="shared" si="34"/>
        <v>Тяга сошки рулевого механ. с гайками в сборе КАМАЗ-4310</v>
      </c>
      <c r="L250" s="74"/>
      <c r="M250" s="79" t="str">
        <f t="shared" si="35"/>
        <v>шт.</v>
      </c>
      <c r="N250" s="91">
        <f t="shared" si="36"/>
        <v>9608.69</v>
      </c>
      <c r="O250" s="95"/>
      <c r="P250" s="90">
        <f t="shared" si="37"/>
        <v>2</v>
      </c>
      <c r="Q250" s="53">
        <f t="shared" si="38"/>
        <v>0</v>
      </c>
      <c r="R250" s="86"/>
      <c r="S250" s="86"/>
      <c r="T250" s="86"/>
      <c r="U250" s="86"/>
      <c r="V250" s="86"/>
      <c r="W250" s="86"/>
      <c r="X250" s="86"/>
      <c r="Y250" s="86"/>
      <c r="Z250" s="86"/>
      <c r="AA250" s="86"/>
    </row>
    <row r="251" spans="1:27" s="85" customFormat="1" ht="45" x14ac:dyDescent="0.25">
      <c r="A251" s="87"/>
      <c r="B251" s="106">
        <v>46</v>
      </c>
      <c r="C251" s="109" t="s">
        <v>440</v>
      </c>
      <c r="D251" s="107" t="s">
        <v>441</v>
      </c>
      <c r="E251" s="108" t="s">
        <v>12</v>
      </c>
      <c r="F251" s="97">
        <v>11787.15</v>
      </c>
      <c r="G251" s="114">
        <v>2</v>
      </c>
      <c r="H251" s="88">
        <f t="shared" si="33"/>
        <v>23574.3</v>
      </c>
      <c r="I251" s="86"/>
      <c r="J251" s="72">
        <v>46</v>
      </c>
      <c r="K251" s="50" t="str">
        <f t="shared" si="34"/>
        <v>Усилитель пневматический с ГТЦ двойной передний УРАЛ</v>
      </c>
      <c r="L251" s="74"/>
      <c r="M251" s="79" t="str">
        <f t="shared" si="35"/>
        <v>шт.</v>
      </c>
      <c r="N251" s="91">
        <f t="shared" si="36"/>
        <v>11787.15</v>
      </c>
      <c r="O251" s="95"/>
      <c r="P251" s="90">
        <f t="shared" si="37"/>
        <v>2</v>
      </c>
      <c r="Q251" s="53">
        <f t="shared" si="38"/>
        <v>0</v>
      </c>
      <c r="R251" s="86"/>
      <c r="S251" s="86"/>
      <c r="T251" s="86"/>
      <c r="U251" s="86"/>
      <c r="V251" s="86"/>
      <c r="W251" s="86"/>
      <c r="X251" s="86"/>
      <c r="Y251" s="86"/>
      <c r="Z251" s="86"/>
      <c r="AA251" s="86"/>
    </row>
    <row r="252" spans="1:27" s="85" customFormat="1" x14ac:dyDescent="0.25">
      <c r="A252" s="87"/>
      <c r="B252" s="106">
        <v>47</v>
      </c>
      <c r="C252" s="109" t="s">
        <v>442</v>
      </c>
      <c r="D252" s="107" t="s">
        <v>443</v>
      </c>
      <c r="E252" s="108" t="s">
        <v>12</v>
      </c>
      <c r="F252" s="97">
        <v>774.37</v>
      </c>
      <c r="G252" s="114">
        <v>8</v>
      </c>
      <c r="H252" s="88">
        <f t="shared" si="33"/>
        <v>6194.96</v>
      </c>
      <c r="I252" s="86"/>
      <c r="J252" s="72">
        <v>47</v>
      </c>
      <c r="K252" s="50" t="str">
        <f t="shared" si="34"/>
        <v>Фара</v>
      </c>
      <c r="L252" s="74"/>
      <c r="M252" s="79" t="str">
        <f t="shared" si="35"/>
        <v>шт.</v>
      </c>
      <c r="N252" s="91">
        <f t="shared" si="36"/>
        <v>774.37</v>
      </c>
      <c r="O252" s="95"/>
      <c r="P252" s="90">
        <f t="shared" si="37"/>
        <v>8</v>
      </c>
      <c r="Q252" s="53">
        <f t="shared" si="38"/>
        <v>0</v>
      </c>
      <c r="R252" s="86"/>
      <c r="S252" s="86"/>
      <c r="T252" s="86"/>
      <c r="U252" s="86"/>
      <c r="V252" s="86"/>
      <c r="W252" s="86"/>
      <c r="X252" s="86"/>
      <c r="Y252" s="86"/>
      <c r="Z252" s="86"/>
      <c r="AA252" s="86"/>
    </row>
    <row r="253" spans="1:27" s="85" customFormat="1" x14ac:dyDescent="0.25">
      <c r="A253" s="87"/>
      <c r="B253" s="106">
        <v>48</v>
      </c>
      <c r="C253" s="109" t="s">
        <v>442</v>
      </c>
      <c r="D253" s="107" t="s">
        <v>444</v>
      </c>
      <c r="E253" s="108" t="s">
        <v>12</v>
      </c>
      <c r="F253" s="97">
        <v>7453.24</v>
      </c>
      <c r="G253" s="114">
        <v>2</v>
      </c>
      <c r="H253" s="88">
        <f t="shared" si="33"/>
        <v>14906.48</v>
      </c>
      <c r="I253" s="86"/>
      <c r="J253" s="72">
        <v>48</v>
      </c>
      <c r="K253" s="50" t="str">
        <f t="shared" si="34"/>
        <v>Фара</v>
      </c>
      <c r="L253" s="74"/>
      <c r="M253" s="79" t="str">
        <f t="shared" si="35"/>
        <v>шт.</v>
      </c>
      <c r="N253" s="91">
        <f t="shared" si="36"/>
        <v>7453.24</v>
      </c>
      <c r="O253" s="95"/>
      <c r="P253" s="90">
        <f t="shared" si="37"/>
        <v>2</v>
      </c>
      <c r="Q253" s="53">
        <f t="shared" si="38"/>
        <v>0</v>
      </c>
      <c r="R253" s="86"/>
      <c r="S253" s="86"/>
      <c r="T253" s="86"/>
      <c r="U253" s="86"/>
      <c r="V253" s="86"/>
      <c r="W253" s="86"/>
      <c r="X253" s="86"/>
      <c r="Y253" s="86"/>
      <c r="Z253" s="86"/>
      <c r="AA253" s="86"/>
    </row>
    <row r="254" spans="1:27" s="85" customFormat="1" x14ac:dyDescent="0.25">
      <c r="A254" s="87"/>
      <c r="B254" s="106">
        <v>49</v>
      </c>
      <c r="C254" s="109" t="s">
        <v>445</v>
      </c>
      <c r="D254" s="107" t="s">
        <v>446</v>
      </c>
      <c r="E254" s="108" t="s">
        <v>12</v>
      </c>
      <c r="F254" s="97">
        <v>761.71</v>
      </c>
      <c r="G254" s="114">
        <v>1</v>
      </c>
      <c r="H254" s="88">
        <f t="shared" si="33"/>
        <v>761.71</v>
      </c>
      <c r="I254" s="86"/>
      <c r="J254" s="72">
        <v>49</v>
      </c>
      <c r="K254" s="50" t="str">
        <f t="shared" si="34"/>
        <v>Фара (левая)</v>
      </c>
      <c r="L254" s="74"/>
      <c r="M254" s="79" t="str">
        <f t="shared" si="35"/>
        <v>шт.</v>
      </c>
      <c r="N254" s="91">
        <f t="shared" si="36"/>
        <v>761.71</v>
      </c>
      <c r="O254" s="95"/>
      <c r="P254" s="90">
        <f t="shared" si="37"/>
        <v>1</v>
      </c>
      <c r="Q254" s="53">
        <f t="shared" si="38"/>
        <v>0</v>
      </c>
      <c r="R254" s="86"/>
      <c r="S254" s="86"/>
      <c r="T254" s="86"/>
      <c r="U254" s="86"/>
      <c r="V254" s="86"/>
      <c r="W254" s="86"/>
      <c r="X254" s="86"/>
      <c r="Y254" s="86"/>
      <c r="Z254" s="86"/>
      <c r="AA254" s="86"/>
    </row>
    <row r="255" spans="1:27" s="85" customFormat="1" x14ac:dyDescent="0.25">
      <c r="A255" s="87"/>
      <c r="B255" s="106">
        <v>50</v>
      </c>
      <c r="C255" s="109" t="s">
        <v>447</v>
      </c>
      <c r="D255" s="107" t="s">
        <v>448</v>
      </c>
      <c r="E255" s="108" t="s">
        <v>12</v>
      </c>
      <c r="F255" s="97">
        <v>761.71</v>
      </c>
      <c r="G255" s="114">
        <v>1</v>
      </c>
      <c r="H255" s="88">
        <f t="shared" si="33"/>
        <v>761.71</v>
      </c>
      <c r="I255" s="86"/>
      <c r="J255" s="72">
        <v>50</v>
      </c>
      <c r="K255" s="50" t="str">
        <f t="shared" si="34"/>
        <v>Фара (правая)</v>
      </c>
      <c r="L255" s="74"/>
      <c r="M255" s="79" t="str">
        <f t="shared" si="35"/>
        <v>шт.</v>
      </c>
      <c r="N255" s="91">
        <f t="shared" si="36"/>
        <v>761.71</v>
      </c>
      <c r="O255" s="95"/>
      <c r="P255" s="90">
        <f t="shared" si="37"/>
        <v>1</v>
      </c>
      <c r="Q255" s="53">
        <f t="shared" si="38"/>
        <v>0</v>
      </c>
      <c r="R255" s="86"/>
      <c r="S255" s="86"/>
      <c r="T255" s="86"/>
      <c r="U255" s="86"/>
      <c r="V255" s="86"/>
      <c r="W255" s="86"/>
      <c r="X255" s="86"/>
      <c r="Y255" s="86"/>
      <c r="Z255" s="86"/>
      <c r="AA255" s="86"/>
    </row>
    <row r="256" spans="1:27" s="85" customFormat="1" x14ac:dyDescent="0.25">
      <c r="A256" s="87"/>
      <c r="B256" s="106">
        <v>51</v>
      </c>
      <c r="C256" s="109" t="s">
        <v>449</v>
      </c>
      <c r="D256" s="107" t="s">
        <v>450</v>
      </c>
      <c r="E256" s="108" t="s">
        <v>12</v>
      </c>
      <c r="F256" s="97">
        <v>755.27</v>
      </c>
      <c r="G256" s="114">
        <v>4</v>
      </c>
      <c r="H256" s="88">
        <f t="shared" si="33"/>
        <v>3021.08</v>
      </c>
      <c r="I256" s="86"/>
      <c r="J256" s="72">
        <v>51</v>
      </c>
      <c r="K256" s="50" t="str">
        <f t="shared" si="34"/>
        <v>Фильтр воздушный</v>
      </c>
      <c r="L256" s="74"/>
      <c r="M256" s="79" t="str">
        <f t="shared" si="35"/>
        <v>шт.</v>
      </c>
      <c r="N256" s="91">
        <f t="shared" si="36"/>
        <v>755.27</v>
      </c>
      <c r="O256" s="95"/>
      <c r="P256" s="90">
        <f t="shared" si="37"/>
        <v>4</v>
      </c>
      <c r="Q256" s="53">
        <f t="shared" si="38"/>
        <v>0</v>
      </c>
      <c r="R256" s="86"/>
      <c r="S256" s="86"/>
      <c r="T256" s="86"/>
      <c r="U256" s="86"/>
      <c r="V256" s="86"/>
      <c r="W256" s="86"/>
      <c r="X256" s="86"/>
      <c r="Y256" s="86"/>
      <c r="Z256" s="86"/>
      <c r="AA256" s="86"/>
    </row>
    <row r="257" spans="1:27" s="85" customFormat="1" ht="30" x14ac:dyDescent="0.25">
      <c r="A257" s="87"/>
      <c r="B257" s="106">
        <v>52</v>
      </c>
      <c r="C257" s="109" t="s">
        <v>273</v>
      </c>
      <c r="D257" s="107" t="s">
        <v>274</v>
      </c>
      <c r="E257" s="108" t="s">
        <v>12</v>
      </c>
      <c r="F257" s="97">
        <v>2276.4699999999998</v>
      </c>
      <c r="G257" s="114">
        <v>10</v>
      </c>
      <c r="H257" s="88">
        <f t="shared" si="33"/>
        <v>22764.699999999997</v>
      </c>
      <c r="I257" s="86"/>
      <c r="J257" s="72">
        <v>52</v>
      </c>
      <c r="K257" s="50" t="str">
        <f t="shared" si="34"/>
        <v>Фильтр воздушный Камаз ЕВРО</v>
      </c>
      <c r="L257" s="74"/>
      <c r="M257" s="79" t="str">
        <f t="shared" si="35"/>
        <v>шт.</v>
      </c>
      <c r="N257" s="91">
        <f t="shared" si="36"/>
        <v>2276.4699999999998</v>
      </c>
      <c r="O257" s="95"/>
      <c r="P257" s="90">
        <f t="shared" si="37"/>
        <v>10</v>
      </c>
      <c r="Q257" s="53">
        <f t="shared" si="38"/>
        <v>0</v>
      </c>
      <c r="R257" s="86"/>
      <c r="S257" s="86"/>
      <c r="T257" s="86"/>
      <c r="U257" s="86"/>
      <c r="V257" s="86"/>
      <c r="W257" s="86"/>
      <c r="X257" s="86"/>
      <c r="Y257" s="86"/>
      <c r="Z257" s="86"/>
      <c r="AA257" s="86"/>
    </row>
    <row r="258" spans="1:27" s="85" customFormat="1" x14ac:dyDescent="0.25">
      <c r="A258" s="87"/>
      <c r="B258" s="106">
        <v>53</v>
      </c>
      <c r="C258" s="109" t="s">
        <v>451</v>
      </c>
      <c r="D258" s="107" t="s">
        <v>452</v>
      </c>
      <c r="E258" s="108" t="s">
        <v>12</v>
      </c>
      <c r="F258" s="97">
        <v>464.45</v>
      </c>
      <c r="G258" s="114">
        <v>5</v>
      </c>
      <c r="H258" s="88">
        <f t="shared" si="33"/>
        <v>2322.25</v>
      </c>
      <c r="I258" s="86"/>
      <c r="J258" s="72">
        <v>53</v>
      </c>
      <c r="K258" s="50" t="str">
        <f t="shared" si="34"/>
        <v>Фильтр масляный (КАМАЗ)</v>
      </c>
      <c r="L258" s="74"/>
      <c r="M258" s="79" t="str">
        <f t="shared" si="35"/>
        <v>шт.</v>
      </c>
      <c r="N258" s="91">
        <f t="shared" si="36"/>
        <v>464.45</v>
      </c>
      <c r="O258" s="95"/>
      <c r="P258" s="90">
        <f t="shared" si="37"/>
        <v>5</v>
      </c>
      <c r="Q258" s="53">
        <f t="shared" si="38"/>
        <v>0</v>
      </c>
      <c r="R258" s="86"/>
      <c r="S258" s="86"/>
      <c r="T258" s="86"/>
      <c r="U258" s="86"/>
      <c r="V258" s="86"/>
      <c r="W258" s="86"/>
      <c r="X258" s="86"/>
      <c r="Y258" s="86"/>
      <c r="Z258" s="86"/>
      <c r="AA258" s="86"/>
    </row>
    <row r="259" spans="1:27" s="85" customFormat="1" ht="30" x14ac:dyDescent="0.25">
      <c r="A259" s="87"/>
      <c r="B259" s="106">
        <v>54</v>
      </c>
      <c r="C259" s="109" t="s">
        <v>453</v>
      </c>
      <c r="D259" s="107" t="s">
        <v>454</v>
      </c>
      <c r="E259" s="108" t="s">
        <v>12</v>
      </c>
      <c r="F259" s="97">
        <v>1012</v>
      </c>
      <c r="G259" s="114">
        <v>15</v>
      </c>
      <c r="H259" s="88">
        <f t="shared" si="33"/>
        <v>15180</v>
      </c>
      <c r="I259" s="86"/>
      <c r="J259" s="72">
        <v>54</v>
      </c>
      <c r="K259" s="50" t="str">
        <f t="shared" si="34"/>
        <v>Фильтр масляный (МАЗ, УРАЛ)</v>
      </c>
      <c r="L259" s="74"/>
      <c r="M259" s="79" t="str">
        <f t="shared" si="35"/>
        <v>шт.</v>
      </c>
      <c r="N259" s="91">
        <f t="shared" si="36"/>
        <v>1012</v>
      </c>
      <c r="O259" s="95"/>
      <c r="P259" s="90">
        <f t="shared" si="37"/>
        <v>15</v>
      </c>
      <c r="Q259" s="53">
        <f t="shared" si="38"/>
        <v>0</v>
      </c>
      <c r="R259" s="86"/>
      <c r="S259" s="86"/>
      <c r="T259" s="86"/>
      <c r="U259" s="86"/>
      <c r="V259" s="86"/>
      <c r="W259" s="86"/>
      <c r="X259" s="86"/>
      <c r="Y259" s="86"/>
      <c r="Z259" s="86"/>
      <c r="AA259" s="86"/>
    </row>
    <row r="260" spans="1:27" s="85" customFormat="1" ht="30" x14ac:dyDescent="0.25">
      <c r="A260" s="87"/>
      <c r="B260" s="106">
        <v>55</v>
      </c>
      <c r="C260" s="109" t="s">
        <v>455</v>
      </c>
      <c r="D260" s="107" t="s">
        <v>456</v>
      </c>
      <c r="E260" s="108" t="s">
        <v>12</v>
      </c>
      <c r="F260" s="97">
        <v>451.11</v>
      </c>
      <c r="G260" s="114">
        <v>4</v>
      </c>
      <c r="H260" s="88">
        <f t="shared" si="33"/>
        <v>1804.44</v>
      </c>
      <c r="I260" s="86"/>
      <c r="J260" s="72">
        <v>55</v>
      </c>
      <c r="K260" s="50" t="str">
        <f t="shared" si="34"/>
        <v>Фильтр масляный для Kia Bongo III</v>
      </c>
      <c r="L260" s="74"/>
      <c r="M260" s="79" t="str">
        <f t="shared" si="35"/>
        <v>шт.</v>
      </c>
      <c r="N260" s="91">
        <f t="shared" si="36"/>
        <v>451.11</v>
      </c>
      <c r="O260" s="95"/>
      <c r="P260" s="90">
        <f t="shared" si="37"/>
        <v>4</v>
      </c>
      <c r="Q260" s="53">
        <f t="shared" si="38"/>
        <v>0</v>
      </c>
      <c r="R260" s="86"/>
      <c r="S260" s="86"/>
      <c r="T260" s="86"/>
      <c r="U260" s="86"/>
      <c r="V260" s="86"/>
      <c r="W260" s="86"/>
      <c r="X260" s="86"/>
      <c r="Y260" s="86"/>
      <c r="Z260" s="86"/>
      <c r="AA260" s="86"/>
    </row>
    <row r="261" spans="1:27" s="85" customFormat="1" ht="30" x14ac:dyDescent="0.25">
      <c r="A261" s="87"/>
      <c r="B261" s="106">
        <v>56</v>
      </c>
      <c r="C261" s="109" t="s">
        <v>275</v>
      </c>
      <c r="D261" s="107" t="s">
        <v>276</v>
      </c>
      <c r="E261" s="108" t="s">
        <v>12</v>
      </c>
      <c r="F261" s="97">
        <v>657.27</v>
      </c>
      <c r="G261" s="114">
        <v>25</v>
      </c>
      <c r="H261" s="88">
        <f t="shared" si="33"/>
        <v>16431.75</v>
      </c>
      <c r="I261" s="86"/>
      <c r="J261" s="72">
        <v>56</v>
      </c>
      <c r="K261" s="50" t="str">
        <f t="shared" si="34"/>
        <v>Фильтр масляный Камаз ЕВРО ЭФМ-003</v>
      </c>
      <c r="L261" s="74"/>
      <c r="M261" s="79" t="str">
        <f t="shared" si="35"/>
        <v>шт.</v>
      </c>
      <c r="N261" s="91">
        <f t="shared" si="36"/>
        <v>657.27</v>
      </c>
      <c r="O261" s="95"/>
      <c r="P261" s="90">
        <f t="shared" si="37"/>
        <v>25</v>
      </c>
      <c r="Q261" s="53">
        <f t="shared" si="38"/>
        <v>0</v>
      </c>
      <c r="R261" s="86"/>
      <c r="S261" s="86"/>
      <c r="T261" s="86"/>
      <c r="U261" s="86"/>
      <c r="V261" s="86"/>
      <c r="W261" s="86"/>
      <c r="X261" s="86"/>
      <c r="Y261" s="86"/>
      <c r="Z261" s="86"/>
      <c r="AA261" s="86"/>
    </row>
    <row r="262" spans="1:27" s="85" customFormat="1" ht="30" x14ac:dyDescent="0.25">
      <c r="A262" s="87"/>
      <c r="B262" s="106">
        <v>57</v>
      </c>
      <c r="C262" s="109" t="s">
        <v>277</v>
      </c>
      <c r="D262" s="107" t="s">
        <v>278</v>
      </c>
      <c r="E262" s="108" t="s">
        <v>12</v>
      </c>
      <c r="F262" s="97">
        <v>605.46</v>
      </c>
      <c r="G262" s="114">
        <v>10</v>
      </c>
      <c r="H262" s="88">
        <f t="shared" si="33"/>
        <v>6054.6</v>
      </c>
      <c r="I262" s="86"/>
      <c r="J262" s="72">
        <v>57</v>
      </c>
      <c r="K262" s="50" t="str">
        <f t="shared" si="34"/>
        <v>Фильтр топливный грубой очистки</v>
      </c>
      <c r="L262" s="74"/>
      <c r="M262" s="79" t="str">
        <f t="shared" si="35"/>
        <v>шт.</v>
      </c>
      <c r="N262" s="91">
        <f t="shared" si="36"/>
        <v>605.46</v>
      </c>
      <c r="O262" s="95"/>
      <c r="P262" s="90">
        <f t="shared" si="37"/>
        <v>10</v>
      </c>
      <c r="Q262" s="53">
        <f t="shared" si="38"/>
        <v>0</v>
      </c>
      <c r="R262" s="86"/>
      <c r="S262" s="86"/>
      <c r="T262" s="86"/>
      <c r="U262" s="86"/>
      <c r="V262" s="86"/>
      <c r="W262" s="86"/>
      <c r="X262" s="86"/>
      <c r="Y262" s="86"/>
      <c r="Z262" s="86"/>
      <c r="AA262" s="86"/>
    </row>
    <row r="263" spans="1:27" s="85" customFormat="1" ht="30" x14ac:dyDescent="0.25">
      <c r="A263" s="87"/>
      <c r="B263" s="106">
        <v>58</v>
      </c>
      <c r="C263" s="109" t="s">
        <v>457</v>
      </c>
      <c r="D263" s="107" t="s">
        <v>458</v>
      </c>
      <c r="E263" s="108" t="s">
        <v>12</v>
      </c>
      <c r="F263" s="97">
        <v>849.31</v>
      </c>
      <c r="G263" s="114">
        <v>3</v>
      </c>
      <c r="H263" s="88">
        <f t="shared" si="33"/>
        <v>2547.9299999999998</v>
      </c>
      <c r="I263" s="86"/>
      <c r="J263" s="72">
        <v>58</v>
      </c>
      <c r="K263" s="50" t="str">
        <f t="shared" si="34"/>
        <v>Фильтр-патрон осушителя воздуха</v>
      </c>
      <c r="L263" s="74"/>
      <c r="M263" s="79" t="str">
        <f t="shared" si="35"/>
        <v>шт.</v>
      </c>
      <c r="N263" s="91">
        <f t="shared" si="36"/>
        <v>849.31</v>
      </c>
      <c r="O263" s="95"/>
      <c r="P263" s="90">
        <f t="shared" si="37"/>
        <v>3</v>
      </c>
      <c r="Q263" s="53">
        <f t="shared" si="38"/>
        <v>0</v>
      </c>
      <c r="R263" s="86"/>
      <c r="S263" s="86"/>
      <c r="T263" s="86"/>
      <c r="U263" s="86"/>
      <c r="V263" s="86"/>
      <c r="W263" s="86"/>
      <c r="X263" s="86"/>
      <c r="Y263" s="86"/>
      <c r="Z263" s="86"/>
      <c r="AA263" s="86"/>
    </row>
    <row r="264" spans="1:27" s="85" customFormat="1" ht="30" x14ac:dyDescent="0.25">
      <c r="A264" s="87"/>
      <c r="B264" s="106">
        <v>59</v>
      </c>
      <c r="C264" s="109" t="s">
        <v>457</v>
      </c>
      <c r="D264" s="107" t="s">
        <v>459</v>
      </c>
      <c r="E264" s="108" t="s">
        <v>12</v>
      </c>
      <c r="F264" s="97">
        <v>1518</v>
      </c>
      <c r="G264" s="114">
        <v>20</v>
      </c>
      <c r="H264" s="88">
        <f t="shared" si="33"/>
        <v>30360</v>
      </c>
      <c r="I264" s="86"/>
      <c r="J264" s="72">
        <v>59</v>
      </c>
      <c r="K264" s="50" t="str">
        <f t="shared" si="34"/>
        <v>Фильтр-патрон осушителя воздуха</v>
      </c>
      <c r="L264" s="74"/>
      <c r="M264" s="79" t="str">
        <f t="shared" si="35"/>
        <v>шт.</v>
      </c>
      <c r="N264" s="91">
        <f t="shared" si="36"/>
        <v>1518</v>
      </c>
      <c r="O264" s="95"/>
      <c r="P264" s="90">
        <f t="shared" si="37"/>
        <v>20</v>
      </c>
      <c r="Q264" s="53">
        <f t="shared" si="38"/>
        <v>0</v>
      </c>
      <c r="R264" s="86"/>
      <c r="S264" s="86"/>
      <c r="T264" s="86"/>
      <c r="U264" s="86"/>
      <c r="V264" s="86"/>
      <c r="W264" s="86"/>
      <c r="X264" s="86"/>
      <c r="Y264" s="86"/>
      <c r="Z264" s="86"/>
      <c r="AA264" s="86"/>
    </row>
    <row r="265" spans="1:27" s="85" customFormat="1" ht="30" x14ac:dyDescent="0.25">
      <c r="A265" s="87"/>
      <c r="B265" s="106">
        <v>60</v>
      </c>
      <c r="C265" s="109" t="s">
        <v>460</v>
      </c>
      <c r="D265" s="107" t="s">
        <v>461</v>
      </c>
      <c r="E265" s="108" t="s">
        <v>12</v>
      </c>
      <c r="F265" s="97">
        <v>3319.36</v>
      </c>
      <c r="G265" s="114">
        <v>6</v>
      </c>
      <c r="H265" s="88">
        <f t="shared" si="33"/>
        <v>19916.16</v>
      </c>
      <c r="I265" s="86"/>
      <c r="J265" s="72">
        <v>60</v>
      </c>
      <c r="K265" s="50" t="str">
        <f t="shared" si="34"/>
        <v>Цилиндр торм.колес. УРАЛ в сб.</v>
      </c>
      <c r="L265" s="74"/>
      <c r="M265" s="79" t="str">
        <f t="shared" si="35"/>
        <v>шт.</v>
      </c>
      <c r="N265" s="91">
        <f t="shared" si="36"/>
        <v>3319.36</v>
      </c>
      <c r="O265" s="95"/>
      <c r="P265" s="90">
        <f t="shared" si="37"/>
        <v>6</v>
      </c>
      <c r="Q265" s="53">
        <f t="shared" si="38"/>
        <v>0</v>
      </c>
      <c r="R265" s="86"/>
      <c r="S265" s="86"/>
      <c r="T265" s="86"/>
      <c r="U265" s="86"/>
      <c r="V265" s="86"/>
      <c r="W265" s="86"/>
      <c r="X265" s="86"/>
      <c r="Y265" s="86"/>
      <c r="Z265" s="86"/>
      <c r="AA265" s="86"/>
    </row>
    <row r="266" spans="1:27" s="85" customFormat="1" ht="30" x14ac:dyDescent="0.25">
      <c r="A266" s="87"/>
      <c r="B266" s="106">
        <v>61</v>
      </c>
      <c r="C266" s="109" t="s">
        <v>462</v>
      </c>
      <c r="D266" s="107" t="s">
        <v>463</v>
      </c>
      <c r="E266" s="108" t="s">
        <v>12</v>
      </c>
      <c r="F266" s="97">
        <v>21518.34</v>
      </c>
      <c r="G266" s="114">
        <v>4</v>
      </c>
      <c r="H266" s="88">
        <f t="shared" si="33"/>
        <v>86073.36</v>
      </c>
      <c r="I266" s="86"/>
      <c r="J266" s="72">
        <v>61</v>
      </c>
      <c r="K266" s="50" t="str">
        <f t="shared" si="34"/>
        <v>Штанга реактивная нижняя в сборе к УРАЛ</v>
      </c>
      <c r="L266" s="74"/>
      <c r="M266" s="79" t="str">
        <f t="shared" si="35"/>
        <v>шт.</v>
      </c>
      <c r="N266" s="91">
        <f t="shared" si="36"/>
        <v>21518.34</v>
      </c>
      <c r="O266" s="95"/>
      <c r="P266" s="90">
        <f t="shared" si="37"/>
        <v>4</v>
      </c>
      <c r="Q266" s="53">
        <f t="shared" si="38"/>
        <v>0</v>
      </c>
      <c r="R266" s="86"/>
      <c r="S266" s="86"/>
      <c r="T266" s="86"/>
      <c r="U266" s="86"/>
      <c r="V266" s="86"/>
      <c r="W266" s="86"/>
      <c r="X266" s="86"/>
      <c r="Y266" s="86"/>
      <c r="Z266" s="86"/>
      <c r="AA266" s="86"/>
    </row>
    <row r="267" spans="1:27" s="85" customFormat="1" ht="30" x14ac:dyDescent="0.25">
      <c r="A267" s="87"/>
      <c r="B267" s="106">
        <v>62</v>
      </c>
      <c r="C267" s="109" t="s">
        <v>69</v>
      </c>
      <c r="D267" s="107" t="s">
        <v>70</v>
      </c>
      <c r="E267" s="108" t="s">
        <v>12</v>
      </c>
      <c r="F267" s="97">
        <v>21518.34</v>
      </c>
      <c r="G267" s="114">
        <v>1</v>
      </c>
      <c r="H267" s="88">
        <f t="shared" si="33"/>
        <v>21518.34</v>
      </c>
      <c r="I267" s="86"/>
      <c r="J267" s="72">
        <v>62</v>
      </c>
      <c r="K267" s="50" t="str">
        <f t="shared" si="34"/>
        <v>Вал карданный КАМАЗ-43114 переднего моста</v>
      </c>
      <c r="L267" s="74"/>
      <c r="M267" s="79" t="str">
        <f t="shared" si="35"/>
        <v>шт.</v>
      </c>
      <c r="N267" s="91">
        <f t="shared" si="36"/>
        <v>21518.34</v>
      </c>
      <c r="O267" s="95"/>
      <c r="P267" s="90">
        <f t="shared" si="37"/>
        <v>1</v>
      </c>
      <c r="Q267" s="53">
        <f t="shared" si="38"/>
        <v>0</v>
      </c>
      <c r="R267" s="86"/>
      <c r="S267" s="86"/>
      <c r="T267" s="86"/>
      <c r="U267" s="86"/>
      <c r="V267" s="86"/>
      <c r="W267" s="86"/>
      <c r="X267" s="86"/>
      <c r="Y267" s="86"/>
      <c r="Z267" s="86"/>
      <c r="AA267" s="86"/>
    </row>
    <row r="268" spans="1:27" s="85" customFormat="1" ht="30" x14ac:dyDescent="0.25">
      <c r="A268" s="87"/>
      <c r="B268" s="106">
        <v>63</v>
      </c>
      <c r="C268" s="109" t="s">
        <v>464</v>
      </c>
      <c r="D268" s="107" t="s">
        <v>465</v>
      </c>
      <c r="E268" s="108" t="s">
        <v>12</v>
      </c>
      <c r="F268" s="97">
        <v>122203.39</v>
      </c>
      <c r="G268" s="114">
        <v>1</v>
      </c>
      <c r="H268" s="88">
        <f t="shared" si="33"/>
        <v>122203.39</v>
      </c>
      <c r="I268" s="86"/>
      <c r="J268" s="72">
        <v>63</v>
      </c>
      <c r="K268" s="50" t="str">
        <f t="shared" si="34"/>
        <v>Вал коленчатый КАМАЗ-ЕВРО-3</v>
      </c>
      <c r="L268" s="74"/>
      <c r="M268" s="79" t="str">
        <f t="shared" si="35"/>
        <v>шт.</v>
      </c>
      <c r="N268" s="91">
        <f t="shared" si="36"/>
        <v>122203.39</v>
      </c>
      <c r="O268" s="95"/>
      <c r="P268" s="90">
        <f t="shared" si="37"/>
        <v>1</v>
      </c>
      <c r="Q268" s="53">
        <f t="shared" si="38"/>
        <v>0</v>
      </c>
      <c r="R268" s="86"/>
      <c r="S268" s="86"/>
      <c r="T268" s="86"/>
      <c r="U268" s="86"/>
      <c r="V268" s="86"/>
      <c r="W268" s="86"/>
      <c r="X268" s="86"/>
      <c r="Y268" s="86"/>
      <c r="Z268" s="86"/>
      <c r="AA268" s="86"/>
    </row>
    <row r="269" spans="1:27" s="85" customFormat="1" ht="30" x14ac:dyDescent="0.25">
      <c r="A269" s="87"/>
      <c r="B269" s="106">
        <v>64</v>
      </c>
      <c r="C269" s="109" t="s">
        <v>466</v>
      </c>
      <c r="D269" s="107" t="s">
        <v>467</v>
      </c>
      <c r="E269" s="108" t="s">
        <v>12</v>
      </c>
      <c r="F269" s="97">
        <v>10474.58</v>
      </c>
      <c r="G269" s="114">
        <v>2</v>
      </c>
      <c r="H269" s="88">
        <f t="shared" si="33"/>
        <v>20949.16</v>
      </c>
      <c r="I269" s="86"/>
      <c r="J269" s="72">
        <v>64</v>
      </c>
      <c r="K269" s="50" t="str">
        <f t="shared" si="34"/>
        <v>Вал распределительный КАМАЗ-ЕВРО-2,3</v>
      </c>
      <c r="L269" s="74"/>
      <c r="M269" s="79" t="str">
        <f t="shared" si="35"/>
        <v>шт.</v>
      </c>
      <c r="N269" s="91">
        <f t="shared" si="36"/>
        <v>10474.58</v>
      </c>
      <c r="O269" s="95"/>
      <c r="P269" s="90">
        <f t="shared" si="37"/>
        <v>2</v>
      </c>
      <c r="Q269" s="53">
        <f t="shared" si="38"/>
        <v>0</v>
      </c>
      <c r="R269" s="86"/>
      <c r="S269" s="86"/>
      <c r="T269" s="86"/>
      <c r="U269" s="86"/>
      <c r="V269" s="86"/>
      <c r="W269" s="86"/>
      <c r="X269" s="86"/>
      <c r="Y269" s="86"/>
      <c r="Z269" s="86"/>
      <c r="AA269" s="86"/>
    </row>
    <row r="270" spans="1:27" s="85" customFormat="1" ht="30" x14ac:dyDescent="0.25">
      <c r="A270" s="87"/>
      <c r="B270" s="106">
        <v>65</v>
      </c>
      <c r="C270" s="109" t="s">
        <v>122</v>
      </c>
      <c r="D270" s="107" t="s">
        <v>123</v>
      </c>
      <c r="E270" s="108" t="s">
        <v>54</v>
      </c>
      <c r="F270" s="97">
        <v>1935.58</v>
      </c>
      <c r="G270" s="114">
        <v>2</v>
      </c>
      <c r="H270" s="88">
        <f t="shared" si="33"/>
        <v>3871.16</v>
      </c>
      <c r="I270" s="86"/>
      <c r="J270" s="72">
        <v>65</v>
      </c>
      <c r="K270" s="50" t="str">
        <f t="shared" si="34"/>
        <v>Вкладыши коренные КАМАЗ</v>
      </c>
      <c r="L270" s="74"/>
      <c r="M270" s="79" t="str">
        <f t="shared" si="35"/>
        <v>комплект</v>
      </c>
      <c r="N270" s="91">
        <f t="shared" si="36"/>
        <v>1935.58</v>
      </c>
      <c r="O270" s="95"/>
      <c r="P270" s="90">
        <f t="shared" si="37"/>
        <v>2</v>
      </c>
      <c r="Q270" s="53">
        <f t="shared" si="38"/>
        <v>0</v>
      </c>
      <c r="R270" s="86"/>
      <c r="S270" s="86"/>
      <c r="T270" s="86"/>
      <c r="U270" s="86"/>
      <c r="V270" s="86"/>
      <c r="W270" s="86"/>
      <c r="X270" s="86"/>
      <c r="Y270" s="86"/>
      <c r="Z270" s="86"/>
      <c r="AA270" s="86"/>
    </row>
    <row r="271" spans="1:27" s="85" customFormat="1" ht="30" x14ac:dyDescent="0.25">
      <c r="A271" s="87"/>
      <c r="B271" s="106">
        <v>66</v>
      </c>
      <c r="C271" s="109" t="s">
        <v>124</v>
      </c>
      <c r="D271" s="107" t="s">
        <v>125</v>
      </c>
      <c r="E271" s="108" t="s">
        <v>54</v>
      </c>
      <c r="F271" s="97">
        <v>2695.12</v>
      </c>
      <c r="G271" s="114">
        <v>2</v>
      </c>
      <c r="H271" s="88">
        <f t="shared" ref="H271:H318" si="39">G271*F271</f>
        <v>5390.24</v>
      </c>
      <c r="I271" s="86"/>
      <c r="J271" s="72">
        <v>66</v>
      </c>
      <c r="K271" s="50" t="str">
        <f t="shared" ref="K271:K318" si="40">C271</f>
        <v>Вкладыши шатунные КАМАЗ</v>
      </c>
      <c r="L271" s="74"/>
      <c r="M271" s="79" t="str">
        <f t="shared" ref="M271:M318" si="41">E271</f>
        <v>комплект</v>
      </c>
      <c r="N271" s="91">
        <f t="shared" ref="N271:N318" si="42">F271</f>
        <v>2695.12</v>
      </c>
      <c r="O271" s="95"/>
      <c r="P271" s="90">
        <f t="shared" ref="P271:P318" si="43">G271</f>
        <v>2</v>
      </c>
      <c r="Q271" s="53">
        <f t="shared" ref="Q271:Q318" si="44">P271*O271</f>
        <v>0</v>
      </c>
      <c r="R271" s="86"/>
      <c r="S271" s="86"/>
      <c r="T271" s="86"/>
      <c r="U271" s="86"/>
      <c r="V271" s="86"/>
      <c r="W271" s="86"/>
      <c r="X271" s="86"/>
      <c r="Y271" s="86"/>
      <c r="Z271" s="86"/>
      <c r="AA271" s="86"/>
    </row>
    <row r="272" spans="1:27" s="85" customFormat="1" ht="30" x14ac:dyDescent="0.25">
      <c r="A272" s="87"/>
      <c r="B272" s="106">
        <v>67</v>
      </c>
      <c r="C272" s="109" t="s">
        <v>468</v>
      </c>
      <c r="D272" s="107" t="s">
        <v>469</v>
      </c>
      <c r="E272" s="108" t="s">
        <v>12</v>
      </c>
      <c r="F272" s="97">
        <v>12394.92</v>
      </c>
      <c r="G272" s="114">
        <v>2</v>
      </c>
      <c r="H272" s="88">
        <f t="shared" si="39"/>
        <v>24789.84</v>
      </c>
      <c r="I272" s="86"/>
      <c r="J272" s="72">
        <v>67</v>
      </c>
      <c r="K272" s="50" t="str">
        <f t="shared" si="40"/>
        <v>Впускной клапан топливного насоса</v>
      </c>
      <c r="L272" s="74"/>
      <c r="M272" s="79" t="str">
        <f t="shared" si="41"/>
        <v>шт.</v>
      </c>
      <c r="N272" s="91">
        <f t="shared" si="42"/>
        <v>12394.92</v>
      </c>
      <c r="O272" s="95"/>
      <c r="P272" s="90">
        <f t="shared" si="43"/>
        <v>2</v>
      </c>
      <c r="Q272" s="53">
        <f t="shared" si="44"/>
        <v>0</v>
      </c>
      <c r="R272" s="86"/>
      <c r="S272" s="86"/>
      <c r="T272" s="86"/>
      <c r="U272" s="86"/>
      <c r="V272" s="86"/>
      <c r="W272" s="86"/>
      <c r="X272" s="86"/>
      <c r="Y272" s="86"/>
      <c r="Z272" s="86"/>
      <c r="AA272" s="86"/>
    </row>
    <row r="273" spans="1:27" s="85" customFormat="1" ht="25.5" x14ac:dyDescent="0.25">
      <c r="A273" s="87"/>
      <c r="B273" s="106">
        <v>68</v>
      </c>
      <c r="C273" s="109" t="s">
        <v>470</v>
      </c>
      <c r="D273" s="107" t="s">
        <v>471</v>
      </c>
      <c r="E273" s="108" t="s">
        <v>12</v>
      </c>
      <c r="F273" s="97">
        <v>151327.12</v>
      </c>
      <c r="G273" s="114">
        <v>1</v>
      </c>
      <c r="H273" s="88">
        <f t="shared" si="39"/>
        <v>151327.12</v>
      </c>
      <c r="I273" s="86"/>
      <c r="J273" s="72">
        <v>68</v>
      </c>
      <c r="K273" s="50" t="str">
        <f t="shared" si="40"/>
        <v>Гидроцилиндр</v>
      </c>
      <c r="L273" s="74"/>
      <c r="M273" s="79" t="str">
        <f t="shared" si="41"/>
        <v>шт.</v>
      </c>
      <c r="N273" s="91">
        <f t="shared" si="42"/>
        <v>151327.12</v>
      </c>
      <c r="O273" s="95"/>
      <c r="P273" s="90">
        <f t="shared" si="43"/>
        <v>1</v>
      </c>
      <c r="Q273" s="53">
        <f t="shared" si="44"/>
        <v>0</v>
      </c>
      <c r="R273" s="86"/>
      <c r="S273" s="86"/>
      <c r="T273" s="86"/>
      <c r="U273" s="86"/>
      <c r="V273" s="86"/>
      <c r="W273" s="86"/>
      <c r="X273" s="86"/>
      <c r="Y273" s="86"/>
      <c r="Z273" s="86"/>
      <c r="AA273" s="86"/>
    </row>
    <row r="274" spans="1:27" s="85" customFormat="1" ht="30" x14ac:dyDescent="0.25">
      <c r="A274" s="87"/>
      <c r="B274" s="106">
        <v>69</v>
      </c>
      <c r="C274" s="109" t="s">
        <v>395</v>
      </c>
      <c r="D274" s="107" t="s">
        <v>396</v>
      </c>
      <c r="E274" s="108" t="s">
        <v>12</v>
      </c>
      <c r="F274" s="97">
        <v>7541.69</v>
      </c>
      <c r="G274" s="114">
        <v>16</v>
      </c>
      <c r="H274" s="88">
        <f t="shared" si="39"/>
        <v>120667.04</v>
      </c>
      <c r="I274" s="86"/>
      <c r="J274" s="72">
        <v>69</v>
      </c>
      <c r="K274" s="50" t="str">
        <f t="shared" si="40"/>
        <v>Гильза, поршень, палец, кольца Е2</v>
      </c>
      <c r="L274" s="74"/>
      <c r="M274" s="79" t="str">
        <f t="shared" si="41"/>
        <v>шт.</v>
      </c>
      <c r="N274" s="91">
        <f t="shared" si="42"/>
        <v>7541.69</v>
      </c>
      <c r="O274" s="95"/>
      <c r="P274" s="90">
        <f t="shared" si="43"/>
        <v>16</v>
      </c>
      <c r="Q274" s="53">
        <f t="shared" si="44"/>
        <v>0</v>
      </c>
      <c r="R274" s="86"/>
      <c r="S274" s="86"/>
      <c r="T274" s="86"/>
      <c r="U274" s="86"/>
      <c r="V274" s="86"/>
      <c r="W274" s="86"/>
      <c r="X274" s="86"/>
      <c r="Y274" s="86"/>
      <c r="Z274" s="86"/>
      <c r="AA274" s="86"/>
    </row>
    <row r="275" spans="1:27" s="85" customFormat="1" ht="30" x14ac:dyDescent="0.25">
      <c r="A275" s="87"/>
      <c r="B275" s="106">
        <v>70</v>
      </c>
      <c r="C275" s="109" t="s">
        <v>397</v>
      </c>
      <c r="D275" s="107" t="s">
        <v>314</v>
      </c>
      <c r="E275" s="108" t="s">
        <v>12</v>
      </c>
      <c r="F275" s="97">
        <v>5858.96</v>
      </c>
      <c r="G275" s="114">
        <v>16</v>
      </c>
      <c r="H275" s="88">
        <f t="shared" si="39"/>
        <v>93743.360000000001</v>
      </c>
      <c r="I275" s="86"/>
      <c r="J275" s="72">
        <v>70</v>
      </c>
      <c r="K275" s="50" t="str">
        <f t="shared" si="40"/>
        <v>Головка блока цилиндра в сборе</v>
      </c>
      <c r="L275" s="74"/>
      <c r="M275" s="79" t="str">
        <f t="shared" si="41"/>
        <v>шт.</v>
      </c>
      <c r="N275" s="91">
        <f t="shared" si="42"/>
        <v>5858.96</v>
      </c>
      <c r="O275" s="95"/>
      <c r="P275" s="90">
        <f t="shared" si="43"/>
        <v>16</v>
      </c>
      <c r="Q275" s="53">
        <f t="shared" si="44"/>
        <v>0</v>
      </c>
      <c r="R275" s="86"/>
      <c r="S275" s="86"/>
      <c r="T275" s="86"/>
      <c r="U275" s="86"/>
      <c r="V275" s="86"/>
      <c r="W275" s="86"/>
      <c r="X275" s="86"/>
      <c r="Y275" s="86"/>
      <c r="Z275" s="86"/>
      <c r="AA275" s="86"/>
    </row>
    <row r="276" spans="1:27" s="85" customFormat="1" ht="30" x14ac:dyDescent="0.25">
      <c r="A276" s="87"/>
      <c r="B276" s="106">
        <v>71</v>
      </c>
      <c r="C276" s="109" t="s">
        <v>472</v>
      </c>
      <c r="D276" s="107">
        <v>3930084400</v>
      </c>
      <c r="E276" s="108" t="s">
        <v>12</v>
      </c>
      <c r="F276" s="97">
        <v>3491.53</v>
      </c>
      <c r="G276" s="114">
        <v>2</v>
      </c>
      <c r="H276" s="88">
        <f t="shared" si="39"/>
        <v>6983.06</v>
      </c>
      <c r="I276" s="86"/>
      <c r="J276" s="72">
        <v>71</v>
      </c>
      <c r="K276" s="50" t="str">
        <f t="shared" si="40"/>
        <v>Датчик давления турбонаддува</v>
      </c>
      <c r="L276" s="74"/>
      <c r="M276" s="79" t="str">
        <f t="shared" si="41"/>
        <v>шт.</v>
      </c>
      <c r="N276" s="91">
        <f t="shared" si="42"/>
        <v>3491.53</v>
      </c>
      <c r="O276" s="95"/>
      <c r="P276" s="90">
        <f t="shared" si="43"/>
        <v>2</v>
      </c>
      <c r="Q276" s="53">
        <f t="shared" si="44"/>
        <v>0</v>
      </c>
      <c r="R276" s="86"/>
      <c r="S276" s="86"/>
      <c r="T276" s="86"/>
      <c r="U276" s="86"/>
      <c r="V276" s="86"/>
      <c r="W276" s="86"/>
      <c r="X276" s="86"/>
      <c r="Y276" s="86"/>
      <c r="Z276" s="86"/>
      <c r="AA276" s="86"/>
    </row>
    <row r="277" spans="1:27" s="85" customFormat="1" ht="30" x14ac:dyDescent="0.25">
      <c r="A277" s="87"/>
      <c r="B277" s="106">
        <v>72</v>
      </c>
      <c r="C277" s="109" t="s">
        <v>473</v>
      </c>
      <c r="D277" s="107" t="s">
        <v>474</v>
      </c>
      <c r="E277" s="108" t="s">
        <v>12</v>
      </c>
      <c r="F277" s="97">
        <v>4448.84</v>
      </c>
      <c r="G277" s="114">
        <v>1</v>
      </c>
      <c r="H277" s="88">
        <f t="shared" si="39"/>
        <v>4448.84</v>
      </c>
      <c r="I277" s="86"/>
      <c r="J277" s="72">
        <v>72</v>
      </c>
      <c r="K277" s="50" t="str">
        <f t="shared" si="40"/>
        <v>Диск сцепления для Kia Bongo III</v>
      </c>
      <c r="L277" s="74"/>
      <c r="M277" s="79" t="str">
        <f t="shared" si="41"/>
        <v>шт.</v>
      </c>
      <c r="N277" s="91">
        <f t="shared" si="42"/>
        <v>4448.84</v>
      </c>
      <c r="O277" s="95"/>
      <c r="P277" s="90">
        <f t="shared" si="43"/>
        <v>1</v>
      </c>
      <c r="Q277" s="53">
        <f t="shared" si="44"/>
        <v>0</v>
      </c>
      <c r="R277" s="86"/>
      <c r="S277" s="86"/>
      <c r="T277" s="86"/>
      <c r="U277" s="86"/>
      <c r="V277" s="86"/>
      <c r="W277" s="86"/>
      <c r="X277" s="86"/>
      <c r="Y277" s="86"/>
      <c r="Z277" s="86"/>
      <c r="AA277" s="86"/>
    </row>
    <row r="278" spans="1:27" s="85" customFormat="1" ht="30" x14ac:dyDescent="0.25">
      <c r="A278" s="87"/>
      <c r="B278" s="106">
        <v>73</v>
      </c>
      <c r="C278" s="109" t="s">
        <v>475</v>
      </c>
      <c r="D278" s="107" t="s">
        <v>476</v>
      </c>
      <c r="E278" s="108" t="s">
        <v>12</v>
      </c>
      <c r="F278" s="97">
        <v>523.73</v>
      </c>
      <c r="G278" s="114">
        <v>10</v>
      </c>
      <c r="H278" s="88">
        <f t="shared" si="39"/>
        <v>5237.3</v>
      </c>
      <c r="I278" s="86"/>
      <c r="J278" s="72">
        <v>73</v>
      </c>
      <c r="K278" s="50" t="str">
        <f t="shared" si="40"/>
        <v>Замок стекла КАМАЗ ветрового</v>
      </c>
      <c r="L278" s="74"/>
      <c r="M278" s="79" t="str">
        <f t="shared" si="41"/>
        <v>шт.</v>
      </c>
      <c r="N278" s="91">
        <f t="shared" si="42"/>
        <v>523.73</v>
      </c>
      <c r="O278" s="95"/>
      <c r="P278" s="90">
        <f t="shared" si="43"/>
        <v>10</v>
      </c>
      <c r="Q278" s="53">
        <f t="shared" si="44"/>
        <v>0</v>
      </c>
      <c r="R278" s="86"/>
      <c r="S278" s="86"/>
      <c r="T278" s="86"/>
      <c r="U278" s="86"/>
      <c r="V278" s="86"/>
      <c r="W278" s="86"/>
      <c r="X278" s="86"/>
      <c r="Y278" s="86"/>
      <c r="Z278" s="86"/>
      <c r="AA278" s="86"/>
    </row>
    <row r="279" spans="1:27" s="85" customFormat="1" ht="30" x14ac:dyDescent="0.25">
      <c r="A279" s="87"/>
      <c r="B279" s="106">
        <v>74</v>
      </c>
      <c r="C279" s="109" t="s">
        <v>477</v>
      </c>
      <c r="D279" s="107" t="s">
        <v>478</v>
      </c>
      <c r="E279" s="108" t="s">
        <v>12</v>
      </c>
      <c r="F279" s="97">
        <v>4364.41</v>
      </c>
      <c r="G279" s="114">
        <v>2</v>
      </c>
      <c r="H279" s="88">
        <f t="shared" si="39"/>
        <v>8728.82</v>
      </c>
      <c r="I279" s="86"/>
      <c r="J279" s="72">
        <v>74</v>
      </c>
      <c r="K279" s="50" t="str">
        <f t="shared" si="40"/>
        <v>Комплект тормозных колодок задних (4 шт.)</v>
      </c>
      <c r="L279" s="74"/>
      <c r="M279" s="79" t="str">
        <f t="shared" si="41"/>
        <v>шт.</v>
      </c>
      <c r="N279" s="91">
        <f t="shared" si="42"/>
        <v>4364.41</v>
      </c>
      <c r="O279" s="95"/>
      <c r="P279" s="90">
        <f t="shared" si="43"/>
        <v>2</v>
      </c>
      <c r="Q279" s="53">
        <f t="shared" si="44"/>
        <v>0</v>
      </c>
      <c r="R279" s="86"/>
      <c r="S279" s="86"/>
      <c r="T279" s="86"/>
      <c r="U279" s="86"/>
      <c r="V279" s="86"/>
      <c r="W279" s="86"/>
      <c r="X279" s="86"/>
      <c r="Y279" s="86"/>
      <c r="Z279" s="86"/>
      <c r="AA279" s="86"/>
    </row>
    <row r="280" spans="1:27" s="85" customFormat="1" ht="45" x14ac:dyDescent="0.25">
      <c r="A280" s="87"/>
      <c r="B280" s="106">
        <v>75</v>
      </c>
      <c r="C280" s="109" t="s">
        <v>479</v>
      </c>
      <c r="D280" s="107" t="s">
        <v>480</v>
      </c>
      <c r="E280" s="108" t="s">
        <v>12</v>
      </c>
      <c r="F280" s="97">
        <v>5237.29</v>
      </c>
      <c r="G280" s="114">
        <v>2</v>
      </c>
      <c r="H280" s="88">
        <f t="shared" si="39"/>
        <v>10474.58</v>
      </c>
      <c r="I280" s="86"/>
      <c r="J280" s="72">
        <v>75</v>
      </c>
      <c r="K280" s="50" t="str">
        <f t="shared" si="40"/>
        <v>Комплект тормозных колодок, дисковый тормоз передние (4 шт.)</v>
      </c>
      <c r="L280" s="74"/>
      <c r="M280" s="79" t="str">
        <f t="shared" si="41"/>
        <v>шт.</v>
      </c>
      <c r="N280" s="91">
        <f t="shared" si="42"/>
        <v>5237.29</v>
      </c>
      <c r="O280" s="95"/>
      <c r="P280" s="90">
        <f t="shared" si="43"/>
        <v>2</v>
      </c>
      <c r="Q280" s="53">
        <f t="shared" si="44"/>
        <v>0</v>
      </c>
      <c r="R280" s="86"/>
      <c r="S280" s="86"/>
      <c r="T280" s="86"/>
      <c r="U280" s="86"/>
      <c r="V280" s="86"/>
      <c r="W280" s="86"/>
      <c r="X280" s="86"/>
      <c r="Y280" s="86"/>
      <c r="Z280" s="86"/>
      <c r="AA280" s="86"/>
    </row>
    <row r="281" spans="1:27" s="85" customFormat="1" x14ac:dyDescent="0.25">
      <c r="A281" s="87"/>
      <c r="B281" s="106">
        <v>76</v>
      </c>
      <c r="C281" s="109" t="s">
        <v>481</v>
      </c>
      <c r="D281" s="107" t="s">
        <v>82</v>
      </c>
      <c r="E281" s="108" t="s">
        <v>12</v>
      </c>
      <c r="F281" s="97">
        <v>195455.78</v>
      </c>
      <c r="G281" s="114">
        <v>2</v>
      </c>
      <c r="H281" s="88">
        <f t="shared" si="39"/>
        <v>390911.56</v>
      </c>
      <c r="I281" s="86"/>
      <c r="J281" s="72">
        <v>76</v>
      </c>
      <c r="K281" s="50" t="str">
        <f t="shared" si="40"/>
        <v xml:space="preserve">Коробка раздаточная  в сб. </v>
      </c>
      <c r="L281" s="74"/>
      <c r="M281" s="79" t="str">
        <f t="shared" si="41"/>
        <v>шт.</v>
      </c>
      <c r="N281" s="91">
        <f t="shared" si="42"/>
        <v>195455.78</v>
      </c>
      <c r="O281" s="95"/>
      <c r="P281" s="90">
        <f t="shared" si="43"/>
        <v>2</v>
      </c>
      <c r="Q281" s="53">
        <f t="shared" si="44"/>
        <v>0</v>
      </c>
      <c r="R281" s="86"/>
      <c r="S281" s="86"/>
      <c r="T281" s="86"/>
      <c r="U281" s="86"/>
      <c r="V281" s="86"/>
      <c r="W281" s="86"/>
      <c r="X281" s="86"/>
      <c r="Y281" s="86"/>
      <c r="Z281" s="86"/>
      <c r="AA281" s="86"/>
    </row>
    <row r="282" spans="1:27" s="85" customFormat="1" ht="30" x14ac:dyDescent="0.25">
      <c r="A282" s="87"/>
      <c r="B282" s="106">
        <v>77</v>
      </c>
      <c r="C282" s="109" t="s">
        <v>482</v>
      </c>
      <c r="D282" s="111" t="s">
        <v>483</v>
      </c>
      <c r="E282" s="108" t="s">
        <v>12</v>
      </c>
      <c r="F282" s="97">
        <v>6110.17</v>
      </c>
      <c r="G282" s="114">
        <v>2</v>
      </c>
      <c r="H282" s="88">
        <f t="shared" si="39"/>
        <v>12220.34</v>
      </c>
      <c r="I282" s="86"/>
      <c r="J282" s="72">
        <v>77</v>
      </c>
      <c r="K282" s="50" t="str">
        <f t="shared" si="40"/>
        <v>Мотор передней печки с крыльчаткой</v>
      </c>
      <c r="L282" s="74"/>
      <c r="M282" s="79" t="str">
        <f t="shared" si="41"/>
        <v>шт.</v>
      </c>
      <c r="N282" s="91">
        <f t="shared" si="42"/>
        <v>6110.17</v>
      </c>
      <c r="O282" s="95"/>
      <c r="P282" s="90">
        <f t="shared" si="43"/>
        <v>2</v>
      </c>
      <c r="Q282" s="53">
        <f t="shared" si="44"/>
        <v>0</v>
      </c>
      <c r="R282" s="86"/>
      <c r="S282" s="86"/>
      <c r="T282" s="86"/>
      <c r="U282" s="86"/>
      <c r="V282" s="86"/>
      <c r="W282" s="86"/>
      <c r="X282" s="86"/>
      <c r="Y282" s="86"/>
      <c r="Z282" s="86"/>
      <c r="AA282" s="86"/>
    </row>
    <row r="283" spans="1:27" s="85" customFormat="1" ht="30" x14ac:dyDescent="0.25">
      <c r="A283" s="87"/>
      <c r="B283" s="106">
        <v>78</v>
      </c>
      <c r="C283" s="109" t="s">
        <v>484</v>
      </c>
      <c r="D283" s="110" t="s">
        <v>485</v>
      </c>
      <c r="E283" s="108" t="s">
        <v>12</v>
      </c>
      <c r="F283" s="97">
        <v>9165.25</v>
      </c>
      <c r="G283" s="114">
        <v>2</v>
      </c>
      <c r="H283" s="88">
        <f t="shared" si="39"/>
        <v>18330.5</v>
      </c>
      <c r="I283" s="86"/>
      <c r="J283" s="72">
        <v>78</v>
      </c>
      <c r="K283" s="50" t="str">
        <f t="shared" si="40"/>
        <v>Подшипник и втулка ступицы задней</v>
      </c>
      <c r="L283" s="74"/>
      <c r="M283" s="79" t="str">
        <f t="shared" si="41"/>
        <v>шт.</v>
      </c>
      <c r="N283" s="91">
        <f t="shared" si="42"/>
        <v>9165.25</v>
      </c>
      <c r="O283" s="95"/>
      <c r="P283" s="90">
        <f t="shared" si="43"/>
        <v>2</v>
      </c>
      <c r="Q283" s="53">
        <f t="shared" si="44"/>
        <v>0</v>
      </c>
      <c r="R283" s="86"/>
      <c r="S283" s="86"/>
      <c r="T283" s="86"/>
      <c r="U283" s="86"/>
      <c r="V283" s="86"/>
      <c r="W283" s="86"/>
      <c r="X283" s="86"/>
      <c r="Y283" s="86"/>
      <c r="Z283" s="86"/>
      <c r="AA283" s="86"/>
    </row>
    <row r="284" spans="1:27" s="85" customFormat="1" ht="45" x14ac:dyDescent="0.25">
      <c r="A284" s="87"/>
      <c r="B284" s="106">
        <v>79</v>
      </c>
      <c r="C284" s="109" t="s">
        <v>486</v>
      </c>
      <c r="D284" s="107" t="s">
        <v>487</v>
      </c>
      <c r="E284" s="108" t="s">
        <v>12</v>
      </c>
      <c r="F284" s="97">
        <v>457.56</v>
      </c>
      <c r="G284" s="114">
        <v>8</v>
      </c>
      <c r="H284" s="88">
        <f t="shared" si="39"/>
        <v>3660.48</v>
      </c>
      <c r="I284" s="86"/>
      <c r="J284" s="72">
        <v>79</v>
      </c>
      <c r="K284" s="50" t="str">
        <f t="shared" si="40"/>
        <v>Подшипник передней ступицы  внутренний  Bongo III 04-4WD</v>
      </c>
      <c r="L284" s="74"/>
      <c r="M284" s="79" t="str">
        <f t="shared" si="41"/>
        <v>шт.</v>
      </c>
      <c r="N284" s="91">
        <f t="shared" si="42"/>
        <v>457.56</v>
      </c>
      <c r="O284" s="95"/>
      <c r="P284" s="90">
        <f t="shared" si="43"/>
        <v>8</v>
      </c>
      <c r="Q284" s="53">
        <f t="shared" si="44"/>
        <v>0</v>
      </c>
      <c r="R284" s="86"/>
      <c r="S284" s="86"/>
      <c r="T284" s="86"/>
      <c r="U284" s="86"/>
      <c r="V284" s="86"/>
      <c r="W284" s="86"/>
      <c r="X284" s="86"/>
      <c r="Y284" s="86"/>
      <c r="Z284" s="86"/>
      <c r="AA284" s="86"/>
    </row>
    <row r="285" spans="1:27" s="85" customFormat="1" x14ac:dyDescent="0.25">
      <c r="A285" s="87"/>
      <c r="B285" s="106">
        <v>80</v>
      </c>
      <c r="C285" s="109" t="s">
        <v>488</v>
      </c>
      <c r="D285" s="107">
        <v>64726175</v>
      </c>
      <c r="E285" s="108" t="s">
        <v>12</v>
      </c>
      <c r="F285" s="97">
        <v>2269.4899999999998</v>
      </c>
      <c r="G285" s="114">
        <v>2</v>
      </c>
      <c r="H285" s="88">
        <f t="shared" si="39"/>
        <v>4538.9799999999996</v>
      </c>
      <c r="I285" s="86"/>
      <c r="J285" s="72">
        <v>80</v>
      </c>
      <c r="K285" s="50" t="str">
        <f t="shared" si="40"/>
        <v>Подшипник ступицы задней</v>
      </c>
      <c r="L285" s="74"/>
      <c r="M285" s="79" t="str">
        <f t="shared" si="41"/>
        <v>шт.</v>
      </c>
      <c r="N285" s="91">
        <f t="shared" si="42"/>
        <v>2269.4899999999998</v>
      </c>
      <c r="O285" s="95"/>
      <c r="P285" s="90">
        <f t="shared" si="43"/>
        <v>2</v>
      </c>
      <c r="Q285" s="53">
        <f t="shared" si="44"/>
        <v>0</v>
      </c>
      <c r="R285" s="86"/>
      <c r="S285" s="86"/>
      <c r="T285" s="86"/>
      <c r="U285" s="86"/>
      <c r="V285" s="86"/>
      <c r="W285" s="86"/>
      <c r="X285" s="86"/>
      <c r="Y285" s="86"/>
      <c r="Z285" s="86"/>
      <c r="AA285" s="86"/>
    </row>
    <row r="286" spans="1:27" s="85" customFormat="1" ht="30" x14ac:dyDescent="0.25">
      <c r="A286" s="87"/>
      <c r="B286" s="106">
        <v>81</v>
      </c>
      <c r="C286" s="109" t="s">
        <v>489</v>
      </c>
      <c r="D286" s="111" t="s">
        <v>490</v>
      </c>
      <c r="E286" s="108" t="s">
        <v>12</v>
      </c>
      <c r="F286" s="97">
        <v>34042.370000000003</v>
      </c>
      <c r="G286" s="114">
        <v>1</v>
      </c>
      <c r="H286" s="88">
        <f t="shared" si="39"/>
        <v>34042.370000000003</v>
      </c>
      <c r="I286" s="86"/>
      <c r="J286" s="72">
        <v>81</v>
      </c>
      <c r="K286" s="50" t="str">
        <f t="shared" si="40"/>
        <v>Привод передний левый (28 мм)</v>
      </c>
      <c r="L286" s="74"/>
      <c r="M286" s="79" t="str">
        <f t="shared" si="41"/>
        <v>шт.</v>
      </c>
      <c r="N286" s="91">
        <f t="shared" si="42"/>
        <v>34042.370000000003</v>
      </c>
      <c r="O286" s="95"/>
      <c r="P286" s="90">
        <f t="shared" si="43"/>
        <v>1</v>
      </c>
      <c r="Q286" s="53">
        <f t="shared" si="44"/>
        <v>0</v>
      </c>
      <c r="R286" s="86"/>
      <c r="S286" s="86"/>
      <c r="T286" s="86"/>
      <c r="U286" s="86"/>
      <c r="V286" s="86"/>
      <c r="W286" s="86"/>
      <c r="X286" s="86"/>
      <c r="Y286" s="86"/>
      <c r="Z286" s="86"/>
      <c r="AA286" s="86"/>
    </row>
    <row r="287" spans="1:27" s="85" customFormat="1" ht="30" x14ac:dyDescent="0.25">
      <c r="A287" s="87"/>
      <c r="B287" s="106">
        <v>82</v>
      </c>
      <c r="C287" s="109" t="s">
        <v>491</v>
      </c>
      <c r="D287" s="111" t="s">
        <v>492</v>
      </c>
      <c r="E287" s="108" t="s">
        <v>12</v>
      </c>
      <c r="F287" s="97">
        <v>21822.03</v>
      </c>
      <c r="G287" s="114">
        <v>1</v>
      </c>
      <c r="H287" s="88">
        <f t="shared" si="39"/>
        <v>21822.03</v>
      </c>
      <c r="I287" s="86"/>
      <c r="J287" s="72">
        <v>82</v>
      </c>
      <c r="K287" s="50" t="str">
        <f t="shared" si="40"/>
        <v>Привод передний правый (28 мм)</v>
      </c>
      <c r="L287" s="74"/>
      <c r="M287" s="79" t="str">
        <f t="shared" si="41"/>
        <v>шт.</v>
      </c>
      <c r="N287" s="91">
        <f t="shared" si="42"/>
        <v>21822.03</v>
      </c>
      <c r="O287" s="95"/>
      <c r="P287" s="90">
        <f t="shared" si="43"/>
        <v>1</v>
      </c>
      <c r="Q287" s="53">
        <f t="shared" si="44"/>
        <v>0</v>
      </c>
      <c r="R287" s="86"/>
      <c r="S287" s="86"/>
      <c r="T287" s="86"/>
      <c r="U287" s="86"/>
      <c r="V287" s="86"/>
      <c r="W287" s="86"/>
      <c r="X287" s="86"/>
      <c r="Y287" s="86"/>
      <c r="Z287" s="86"/>
      <c r="AA287" s="86"/>
    </row>
    <row r="288" spans="1:27" s="85" customFormat="1" ht="30" x14ac:dyDescent="0.25">
      <c r="A288" s="87"/>
      <c r="B288" s="106">
        <v>83</v>
      </c>
      <c r="C288" s="109" t="s">
        <v>493</v>
      </c>
      <c r="D288" s="107" t="s">
        <v>494</v>
      </c>
      <c r="E288" s="108" t="s">
        <v>12</v>
      </c>
      <c r="F288" s="97">
        <v>58589.54</v>
      </c>
      <c r="G288" s="113">
        <v>2</v>
      </c>
      <c r="H288" s="88">
        <f t="shared" si="39"/>
        <v>117179.08</v>
      </c>
      <c r="I288" s="86"/>
      <c r="J288" s="72">
        <v>83</v>
      </c>
      <c r="K288" s="50" t="str">
        <f t="shared" si="40"/>
        <v>Редуктор заднего моста, КАМАЗ</v>
      </c>
      <c r="L288" s="74"/>
      <c r="M288" s="79" t="str">
        <f t="shared" si="41"/>
        <v>шт.</v>
      </c>
      <c r="N288" s="91">
        <f t="shared" si="42"/>
        <v>58589.54</v>
      </c>
      <c r="O288" s="95"/>
      <c r="P288" s="90">
        <f t="shared" si="43"/>
        <v>2</v>
      </c>
      <c r="Q288" s="53">
        <f t="shared" si="44"/>
        <v>0</v>
      </c>
      <c r="R288" s="86"/>
      <c r="S288" s="86"/>
      <c r="T288" s="86"/>
      <c r="U288" s="86"/>
      <c r="V288" s="86"/>
      <c r="W288" s="86"/>
      <c r="X288" s="86"/>
      <c r="Y288" s="86"/>
      <c r="Z288" s="86"/>
      <c r="AA288" s="86"/>
    </row>
    <row r="289" spans="1:27" s="85" customFormat="1" x14ac:dyDescent="0.25">
      <c r="A289" s="87"/>
      <c r="B289" s="106">
        <v>84</v>
      </c>
      <c r="C289" s="109" t="s">
        <v>495</v>
      </c>
      <c r="D289" s="107" t="s">
        <v>496</v>
      </c>
      <c r="E289" s="108" t="s">
        <v>12</v>
      </c>
      <c r="F289" s="97">
        <v>64212.01</v>
      </c>
      <c r="G289" s="113">
        <v>1</v>
      </c>
      <c r="H289" s="88">
        <f t="shared" si="39"/>
        <v>64212.01</v>
      </c>
      <c r="I289" s="86"/>
      <c r="J289" s="72">
        <v>84</v>
      </c>
      <c r="K289" s="50" t="str">
        <f t="shared" si="40"/>
        <v>Редуктор заднего моста</v>
      </c>
      <c r="L289" s="74"/>
      <c r="M289" s="79" t="str">
        <f t="shared" si="41"/>
        <v>шт.</v>
      </c>
      <c r="N289" s="91">
        <f t="shared" si="42"/>
        <v>64212.01</v>
      </c>
      <c r="O289" s="95"/>
      <c r="P289" s="90">
        <f t="shared" si="43"/>
        <v>1</v>
      </c>
      <c r="Q289" s="53">
        <f t="shared" si="44"/>
        <v>0</v>
      </c>
      <c r="R289" s="86"/>
      <c r="S289" s="86"/>
      <c r="T289" s="86"/>
      <c r="U289" s="86"/>
      <c r="V289" s="86"/>
      <c r="W289" s="86"/>
      <c r="X289" s="86"/>
      <c r="Y289" s="86"/>
      <c r="Z289" s="86"/>
      <c r="AA289" s="86"/>
    </row>
    <row r="290" spans="1:27" s="85" customFormat="1" ht="30" x14ac:dyDescent="0.25">
      <c r="A290" s="87"/>
      <c r="B290" s="106">
        <v>85</v>
      </c>
      <c r="C290" s="109" t="s">
        <v>497</v>
      </c>
      <c r="D290" s="107" t="s">
        <v>498</v>
      </c>
      <c r="E290" s="108" t="s">
        <v>12</v>
      </c>
      <c r="F290" s="97">
        <v>81486.34</v>
      </c>
      <c r="G290" s="113">
        <v>2</v>
      </c>
      <c r="H290" s="88">
        <f t="shared" si="39"/>
        <v>162972.68</v>
      </c>
      <c r="I290" s="86"/>
      <c r="J290" s="72">
        <v>85</v>
      </c>
      <c r="K290" s="50" t="str">
        <f t="shared" si="40"/>
        <v>Редуктор переднего моста, КАМАЗ</v>
      </c>
      <c r="L290" s="74"/>
      <c r="M290" s="79" t="str">
        <f t="shared" si="41"/>
        <v>шт.</v>
      </c>
      <c r="N290" s="91">
        <f t="shared" si="42"/>
        <v>81486.34</v>
      </c>
      <c r="O290" s="95"/>
      <c r="P290" s="90">
        <f t="shared" si="43"/>
        <v>2</v>
      </c>
      <c r="Q290" s="53">
        <f t="shared" si="44"/>
        <v>0</v>
      </c>
      <c r="R290" s="86"/>
      <c r="S290" s="86"/>
      <c r="T290" s="86"/>
      <c r="U290" s="86"/>
      <c r="V290" s="86"/>
      <c r="W290" s="86"/>
      <c r="X290" s="86"/>
      <c r="Y290" s="86"/>
      <c r="Z290" s="86"/>
      <c r="AA290" s="86"/>
    </row>
    <row r="291" spans="1:27" s="85" customFormat="1" ht="30" x14ac:dyDescent="0.25">
      <c r="A291" s="87"/>
      <c r="B291" s="106">
        <v>86</v>
      </c>
      <c r="C291" s="109" t="s">
        <v>499</v>
      </c>
      <c r="D291" s="107" t="s">
        <v>500</v>
      </c>
      <c r="E291" s="108" t="s">
        <v>12</v>
      </c>
      <c r="F291" s="97">
        <v>100504.5</v>
      </c>
      <c r="G291" s="113">
        <v>1</v>
      </c>
      <c r="H291" s="88">
        <f t="shared" si="39"/>
        <v>100504.5</v>
      </c>
      <c r="I291" s="86"/>
      <c r="J291" s="72">
        <v>86</v>
      </c>
      <c r="K291" s="50" t="str">
        <f t="shared" si="40"/>
        <v>Редуктор среднего моста, КАМАЗ</v>
      </c>
      <c r="L291" s="74"/>
      <c r="M291" s="79" t="str">
        <f t="shared" si="41"/>
        <v>шт.</v>
      </c>
      <c r="N291" s="91">
        <f t="shared" si="42"/>
        <v>100504.5</v>
      </c>
      <c r="O291" s="95"/>
      <c r="P291" s="90">
        <f t="shared" si="43"/>
        <v>1</v>
      </c>
      <c r="Q291" s="53">
        <f t="shared" si="44"/>
        <v>0</v>
      </c>
      <c r="R291" s="86"/>
      <c r="S291" s="86"/>
      <c r="T291" s="86"/>
      <c r="U291" s="86"/>
      <c r="V291" s="86"/>
      <c r="W291" s="86"/>
      <c r="X291" s="86"/>
      <c r="Y291" s="86"/>
      <c r="Z291" s="86"/>
      <c r="AA291" s="86"/>
    </row>
    <row r="292" spans="1:27" s="85" customFormat="1" ht="30" x14ac:dyDescent="0.25">
      <c r="A292" s="87"/>
      <c r="B292" s="106">
        <v>87</v>
      </c>
      <c r="C292" s="109" t="s">
        <v>501</v>
      </c>
      <c r="D292" s="107" t="s">
        <v>502</v>
      </c>
      <c r="E292" s="108" t="s">
        <v>12</v>
      </c>
      <c r="F292" s="97">
        <v>1005.34</v>
      </c>
      <c r="G292" s="113">
        <v>2</v>
      </c>
      <c r="H292" s="88">
        <f t="shared" si="39"/>
        <v>2010.68</v>
      </c>
      <c r="I292" s="86"/>
      <c r="J292" s="72">
        <v>87</v>
      </c>
      <c r="K292" s="50" t="str">
        <f t="shared" si="40"/>
        <v>Ремень ГРМ  для KIA Bongo III,</v>
      </c>
      <c r="L292" s="74"/>
      <c r="M292" s="79" t="str">
        <f t="shared" si="41"/>
        <v>шт.</v>
      </c>
      <c r="N292" s="91">
        <f t="shared" si="42"/>
        <v>1005.34</v>
      </c>
      <c r="O292" s="95"/>
      <c r="P292" s="90">
        <f t="shared" si="43"/>
        <v>2</v>
      </c>
      <c r="Q292" s="53">
        <f t="shared" si="44"/>
        <v>0</v>
      </c>
      <c r="R292" s="86"/>
      <c r="S292" s="86"/>
      <c r="T292" s="86"/>
      <c r="U292" s="86"/>
      <c r="V292" s="86"/>
      <c r="W292" s="86"/>
      <c r="X292" s="86"/>
      <c r="Y292" s="86"/>
      <c r="Z292" s="86"/>
      <c r="AA292" s="86"/>
    </row>
    <row r="293" spans="1:27" s="85" customFormat="1" ht="30" x14ac:dyDescent="0.25">
      <c r="A293" s="87"/>
      <c r="B293" s="106">
        <v>88</v>
      </c>
      <c r="C293" s="109" t="s">
        <v>503</v>
      </c>
      <c r="D293" s="107" t="s">
        <v>504</v>
      </c>
      <c r="E293" s="108" t="s">
        <v>12</v>
      </c>
      <c r="F293" s="97">
        <v>644.45000000000005</v>
      </c>
      <c r="G293" s="113">
        <v>2</v>
      </c>
      <c r="H293" s="88">
        <f t="shared" si="39"/>
        <v>1288.9000000000001</v>
      </c>
      <c r="I293" s="86"/>
      <c r="J293" s="72">
        <v>88</v>
      </c>
      <c r="K293" s="50" t="str">
        <f t="shared" si="40"/>
        <v>Ремень приводной, 0K55315987</v>
      </c>
      <c r="L293" s="74"/>
      <c r="M293" s="79" t="str">
        <f t="shared" si="41"/>
        <v>шт.</v>
      </c>
      <c r="N293" s="91">
        <f t="shared" si="42"/>
        <v>644.45000000000005</v>
      </c>
      <c r="O293" s="95"/>
      <c r="P293" s="90">
        <f t="shared" si="43"/>
        <v>2</v>
      </c>
      <c r="Q293" s="53">
        <f t="shared" si="44"/>
        <v>0</v>
      </c>
      <c r="R293" s="86"/>
      <c r="S293" s="86"/>
      <c r="T293" s="86"/>
      <c r="U293" s="86"/>
      <c r="V293" s="86"/>
      <c r="W293" s="86"/>
      <c r="X293" s="86"/>
      <c r="Y293" s="86"/>
      <c r="Z293" s="86"/>
      <c r="AA293" s="86"/>
    </row>
    <row r="294" spans="1:27" s="85" customFormat="1" ht="30" x14ac:dyDescent="0.25">
      <c r="A294" s="87"/>
      <c r="B294" s="106">
        <v>89</v>
      </c>
      <c r="C294" s="109" t="s">
        <v>233</v>
      </c>
      <c r="D294" s="107" t="s">
        <v>234</v>
      </c>
      <c r="E294" s="108" t="s">
        <v>12</v>
      </c>
      <c r="F294" s="97">
        <v>4364.41</v>
      </c>
      <c r="G294" s="113">
        <v>2</v>
      </c>
      <c r="H294" s="88">
        <f t="shared" si="39"/>
        <v>8728.82</v>
      </c>
      <c r="I294" s="86"/>
      <c r="J294" s="72">
        <v>89</v>
      </c>
      <c r="K294" s="50" t="str">
        <f t="shared" si="40"/>
        <v>Ремкомплект ДВС КАМАЗ ЕВРО-3 полный</v>
      </c>
      <c r="L294" s="74"/>
      <c r="M294" s="79" t="str">
        <f t="shared" si="41"/>
        <v>шт.</v>
      </c>
      <c r="N294" s="91">
        <f t="shared" si="42"/>
        <v>4364.41</v>
      </c>
      <c r="O294" s="95"/>
      <c r="P294" s="90">
        <f t="shared" si="43"/>
        <v>2</v>
      </c>
      <c r="Q294" s="53">
        <f t="shared" si="44"/>
        <v>0</v>
      </c>
      <c r="R294" s="86"/>
      <c r="S294" s="86"/>
      <c r="T294" s="86"/>
      <c r="U294" s="86"/>
      <c r="V294" s="86"/>
      <c r="W294" s="86"/>
      <c r="X294" s="86"/>
      <c r="Y294" s="86"/>
      <c r="Z294" s="86"/>
      <c r="AA294" s="86"/>
    </row>
    <row r="295" spans="1:27" s="85" customFormat="1" ht="30" x14ac:dyDescent="0.25">
      <c r="A295" s="87"/>
      <c r="B295" s="106">
        <v>90</v>
      </c>
      <c r="C295" s="109" t="s">
        <v>505</v>
      </c>
      <c r="D295" s="123" t="s">
        <v>506</v>
      </c>
      <c r="E295" s="108" t="s">
        <v>12</v>
      </c>
      <c r="F295" s="97">
        <v>5593.22</v>
      </c>
      <c r="G295" s="113">
        <v>2</v>
      </c>
      <c r="H295" s="88">
        <f t="shared" si="39"/>
        <v>11186.44</v>
      </c>
      <c r="I295" s="86"/>
      <c r="J295" s="72">
        <v>90</v>
      </c>
      <c r="K295" s="50" t="str">
        <f t="shared" si="40"/>
        <v>Ремкомплект для гидроцилиндра</v>
      </c>
      <c r="L295" s="74"/>
      <c r="M295" s="79" t="str">
        <f t="shared" si="41"/>
        <v>шт.</v>
      </c>
      <c r="N295" s="91">
        <f t="shared" si="42"/>
        <v>5593.22</v>
      </c>
      <c r="O295" s="95"/>
      <c r="P295" s="90">
        <f t="shared" si="43"/>
        <v>2</v>
      </c>
      <c r="Q295" s="53">
        <f t="shared" si="44"/>
        <v>0</v>
      </c>
      <c r="R295" s="86"/>
      <c r="S295" s="86"/>
      <c r="T295" s="86"/>
      <c r="U295" s="86"/>
      <c r="V295" s="86"/>
      <c r="W295" s="86"/>
      <c r="X295" s="86"/>
      <c r="Y295" s="86"/>
      <c r="Z295" s="86"/>
      <c r="AA295" s="86"/>
    </row>
    <row r="296" spans="1:27" s="85" customFormat="1" ht="30" x14ac:dyDescent="0.25">
      <c r="A296" s="87"/>
      <c r="B296" s="106">
        <v>91</v>
      </c>
      <c r="C296" s="109" t="s">
        <v>507</v>
      </c>
      <c r="D296" s="107" t="s">
        <v>508</v>
      </c>
      <c r="E296" s="108" t="s">
        <v>12</v>
      </c>
      <c r="F296" s="97">
        <v>2217.9699999999998</v>
      </c>
      <c r="G296" s="113">
        <v>2</v>
      </c>
      <c r="H296" s="88">
        <f t="shared" si="39"/>
        <v>4435.9399999999996</v>
      </c>
      <c r="I296" s="86"/>
      <c r="J296" s="72">
        <v>91</v>
      </c>
      <c r="K296" s="50" t="str">
        <f t="shared" si="40"/>
        <v>Ролик натяжитель ремня ГРМ для KIA Bongo III</v>
      </c>
      <c r="L296" s="74"/>
      <c r="M296" s="79" t="str">
        <f t="shared" si="41"/>
        <v>шт.</v>
      </c>
      <c r="N296" s="91">
        <f t="shared" si="42"/>
        <v>2217.9699999999998</v>
      </c>
      <c r="O296" s="95"/>
      <c r="P296" s="90">
        <f t="shared" si="43"/>
        <v>2</v>
      </c>
      <c r="Q296" s="53">
        <f t="shared" si="44"/>
        <v>0</v>
      </c>
      <c r="R296" s="86"/>
      <c r="S296" s="86"/>
      <c r="T296" s="86"/>
      <c r="U296" s="86"/>
      <c r="V296" s="86"/>
      <c r="W296" s="86"/>
      <c r="X296" s="86"/>
      <c r="Y296" s="86"/>
      <c r="Z296" s="86"/>
      <c r="AA296" s="86"/>
    </row>
    <row r="297" spans="1:27" s="85" customFormat="1" ht="30" x14ac:dyDescent="0.25">
      <c r="A297" s="87"/>
      <c r="B297" s="106">
        <v>92</v>
      </c>
      <c r="C297" s="109" t="s">
        <v>509</v>
      </c>
      <c r="D297" s="107" t="s">
        <v>510</v>
      </c>
      <c r="E297" s="108" t="s">
        <v>12</v>
      </c>
      <c r="F297" s="97">
        <v>1005.34</v>
      </c>
      <c r="G297" s="113">
        <v>2</v>
      </c>
      <c r="H297" s="88">
        <f t="shared" si="39"/>
        <v>2010.68</v>
      </c>
      <c r="I297" s="86"/>
      <c r="J297" s="72">
        <v>92</v>
      </c>
      <c r="K297" s="50" t="str">
        <f t="shared" si="40"/>
        <v>Ролик обводной приводного ремня для KIA Bongo III</v>
      </c>
      <c r="L297" s="74"/>
      <c r="M297" s="79" t="str">
        <f t="shared" si="41"/>
        <v>шт.</v>
      </c>
      <c r="N297" s="91">
        <f t="shared" si="42"/>
        <v>1005.34</v>
      </c>
      <c r="O297" s="95"/>
      <c r="P297" s="90">
        <f t="shared" si="43"/>
        <v>2</v>
      </c>
      <c r="Q297" s="53">
        <f t="shared" si="44"/>
        <v>0</v>
      </c>
      <c r="R297" s="86"/>
      <c r="S297" s="86"/>
      <c r="T297" s="86"/>
      <c r="U297" s="86"/>
      <c r="V297" s="86"/>
      <c r="W297" s="86"/>
      <c r="X297" s="86"/>
      <c r="Y297" s="86"/>
      <c r="Z297" s="86"/>
      <c r="AA297" s="86"/>
    </row>
    <row r="298" spans="1:27" ht="30" x14ac:dyDescent="0.25">
      <c r="A298" s="4"/>
      <c r="B298" s="106">
        <v>93</v>
      </c>
      <c r="C298" s="109" t="s">
        <v>511</v>
      </c>
      <c r="D298" s="107" t="s">
        <v>512</v>
      </c>
      <c r="E298" s="108" t="s">
        <v>12</v>
      </c>
      <c r="F298" s="97">
        <v>1396.61</v>
      </c>
      <c r="G298" s="113">
        <v>2</v>
      </c>
      <c r="H298" s="88">
        <f t="shared" si="39"/>
        <v>2793.22</v>
      </c>
      <c r="I298" s="1"/>
      <c r="J298" s="72">
        <v>93</v>
      </c>
      <c r="K298" s="50" t="str">
        <f t="shared" si="40"/>
        <v>Ролик обводной ремня ГРМ для KIA Bongo III</v>
      </c>
      <c r="L298" s="74"/>
      <c r="M298" s="79" t="str">
        <f t="shared" si="41"/>
        <v>шт.</v>
      </c>
      <c r="N298" s="91">
        <f t="shared" si="42"/>
        <v>1396.61</v>
      </c>
      <c r="O298" s="51"/>
      <c r="P298" s="90">
        <f t="shared" si="43"/>
        <v>2</v>
      </c>
      <c r="Q298" s="53">
        <f t="shared" si="44"/>
        <v>0</v>
      </c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30" x14ac:dyDescent="0.25">
      <c r="A299" s="4"/>
      <c r="B299" s="106">
        <v>94</v>
      </c>
      <c r="C299" s="109" t="s">
        <v>511</v>
      </c>
      <c r="D299" s="107" t="s">
        <v>513</v>
      </c>
      <c r="E299" s="108" t="s">
        <v>12</v>
      </c>
      <c r="F299" s="97">
        <v>760.45</v>
      </c>
      <c r="G299" s="113">
        <v>2</v>
      </c>
      <c r="H299" s="88">
        <f t="shared" si="39"/>
        <v>1520.9</v>
      </c>
      <c r="I299" s="1"/>
      <c r="J299" s="72">
        <v>94</v>
      </c>
      <c r="K299" s="50" t="str">
        <f t="shared" si="40"/>
        <v>Ролик обводной ремня ГРМ для KIA Bongo III</v>
      </c>
      <c r="L299" s="74"/>
      <c r="M299" s="79" t="str">
        <f t="shared" si="41"/>
        <v>шт.</v>
      </c>
      <c r="N299" s="91">
        <f t="shared" si="42"/>
        <v>760.45</v>
      </c>
      <c r="O299" s="51"/>
      <c r="P299" s="90">
        <f t="shared" si="43"/>
        <v>2</v>
      </c>
      <c r="Q299" s="53">
        <f t="shared" si="44"/>
        <v>0</v>
      </c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30" x14ac:dyDescent="0.25">
      <c r="A300" s="4"/>
      <c r="B300" s="106">
        <v>95</v>
      </c>
      <c r="C300" s="109" t="s">
        <v>514</v>
      </c>
      <c r="D300" s="107" t="s">
        <v>515</v>
      </c>
      <c r="E300" s="108" t="s">
        <v>12</v>
      </c>
      <c r="F300" s="97">
        <v>4538.9799999999996</v>
      </c>
      <c r="G300" s="113">
        <v>2</v>
      </c>
      <c r="H300" s="88">
        <f t="shared" si="39"/>
        <v>9077.9599999999991</v>
      </c>
      <c r="I300" s="1"/>
      <c r="J300" s="72">
        <v>95</v>
      </c>
      <c r="K300" s="50" t="str">
        <f t="shared" si="40"/>
        <v>Ролик ремня приводного натяжной</v>
      </c>
      <c r="L300" s="74"/>
      <c r="M300" s="79" t="str">
        <f t="shared" si="41"/>
        <v>шт.</v>
      </c>
      <c r="N300" s="91">
        <f t="shared" si="42"/>
        <v>4538.9799999999996</v>
      </c>
      <c r="O300" s="51"/>
      <c r="P300" s="90">
        <f t="shared" si="43"/>
        <v>2</v>
      </c>
      <c r="Q300" s="53">
        <f t="shared" si="44"/>
        <v>0</v>
      </c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30" x14ac:dyDescent="0.25">
      <c r="A301" s="4"/>
      <c r="B301" s="106">
        <v>96</v>
      </c>
      <c r="C301" s="109" t="s">
        <v>516</v>
      </c>
      <c r="D301" s="107" t="s">
        <v>517</v>
      </c>
      <c r="E301" s="108" t="s">
        <v>12</v>
      </c>
      <c r="F301" s="97">
        <v>5861.26</v>
      </c>
      <c r="G301" s="113">
        <v>2</v>
      </c>
      <c r="H301" s="88">
        <f t="shared" si="39"/>
        <v>11722.52</v>
      </c>
      <c r="I301" s="1"/>
      <c r="J301" s="72">
        <v>96</v>
      </c>
      <c r="K301" s="50" t="str">
        <f t="shared" si="40"/>
        <v>Рычаг верхний передний для KIA Bongo III</v>
      </c>
      <c r="L301" s="74"/>
      <c r="M301" s="79" t="str">
        <f t="shared" si="41"/>
        <v>шт.</v>
      </c>
      <c r="N301" s="91">
        <f t="shared" si="42"/>
        <v>5861.26</v>
      </c>
      <c r="O301" s="51"/>
      <c r="P301" s="90">
        <f t="shared" si="43"/>
        <v>2</v>
      </c>
      <c r="Q301" s="53">
        <f t="shared" si="44"/>
        <v>0</v>
      </c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30" x14ac:dyDescent="0.25">
      <c r="A302" s="4"/>
      <c r="B302" s="106">
        <v>97</v>
      </c>
      <c r="C302" s="109" t="s">
        <v>518</v>
      </c>
      <c r="D302" s="107" t="s">
        <v>519</v>
      </c>
      <c r="E302" s="108" t="s">
        <v>12</v>
      </c>
      <c r="F302" s="97">
        <v>9735.4699999999993</v>
      </c>
      <c r="G302" s="113">
        <v>2</v>
      </c>
      <c r="H302" s="88">
        <f t="shared" si="39"/>
        <v>19470.939999999999</v>
      </c>
      <c r="I302" s="1"/>
      <c r="J302" s="72">
        <v>97</v>
      </c>
      <c r="K302" s="50" t="str">
        <f t="shared" si="40"/>
        <v>Рычаг верхний передний правый Bongo III</v>
      </c>
      <c r="L302" s="74"/>
      <c r="M302" s="79" t="str">
        <f t="shared" si="41"/>
        <v>шт.</v>
      </c>
      <c r="N302" s="91">
        <f t="shared" si="42"/>
        <v>9735.4699999999993</v>
      </c>
      <c r="O302" s="51"/>
      <c r="P302" s="90">
        <f t="shared" si="43"/>
        <v>2</v>
      </c>
      <c r="Q302" s="53">
        <f t="shared" si="44"/>
        <v>0</v>
      </c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x14ac:dyDescent="0.25">
      <c r="A303" s="4"/>
      <c r="B303" s="106">
        <v>98</v>
      </c>
      <c r="C303" s="109" t="s">
        <v>520</v>
      </c>
      <c r="D303" s="111" t="s">
        <v>521</v>
      </c>
      <c r="E303" s="108" t="s">
        <v>12</v>
      </c>
      <c r="F303" s="97">
        <v>12220.34</v>
      </c>
      <c r="G303" s="113">
        <v>2</v>
      </c>
      <c r="H303" s="88">
        <f t="shared" si="39"/>
        <v>24440.68</v>
      </c>
      <c r="I303" s="1"/>
      <c r="J303" s="72">
        <v>98</v>
      </c>
      <c r="K303" s="50" t="str">
        <f t="shared" si="40"/>
        <v>Стекло ветровое</v>
      </c>
      <c r="L303" s="74"/>
      <c r="M303" s="79" t="str">
        <f t="shared" si="41"/>
        <v>шт.</v>
      </c>
      <c r="N303" s="91">
        <f t="shared" si="42"/>
        <v>12220.34</v>
      </c>
      <c r="O303" s="51"/>
      <c r="P303" s="90">
        <f t="shared" si="43"/>
        <v>2</v>
      </c>
      <c r="Q303" s="53">
        <f t="shared" si="44"/>
        <v>0</v>
      </c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x14ac:dyDescent="0.25">
      <c r="A304" s="4"/>
      <c r="B304" s="106">
        <v>99</v>
      </c>
      <c r="C304" s="109" t="s">
        <v>520</v>
      </c>
      <c r="D304" s="107" t="s">
        <v>522</v>
      </c>
      <c r="E304" s="108" t="s">
        <v>12</v>
      </c>
      <c r="F304" s="97">
        <v>1242.2</v>
      </c>
      <c r="G304" s="113">
        <v>1</v>
      </c>
      <c r="H304" s="88">
        <f t="shared" si="39"/>
        <v>1242.2</v>
      </c>
      <c r="I304" s="1"/>
      <c r="J304" s="72">
        <v>99</v>
      </c>
      <c r="K304" s="50" t="str">
        <f t="shared" si="40"/>
        <v>Стекло ветровое</v>
      </c>
      <c r="L304" s="74"/>
      <c r="M304" s="79" t="str">
        <f t="shared" si="41"/>
        <v>шт.</v>
      </c>
      <c r="N304" s="91">
        <f t="shared" si="42"/>
        <v>1242.2</v>
      </c>
      <c r="O304" s="51"/>
      <c r="P304" s="90">
        <f t="shared" si="43"/>
        <v>1</v>
      </c>
      <c r="Q304" s="53">
        <f t="shared" si="44"/>
        <v>0</v>
      </c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x14ac:dyDescent="0.25">
      <c r="A305" s="4"/>
      <c r="B305" s="106">
        <v>100</v>
      </c>
      <c r="C305" s="109" t="s">
        <v>523</v>
      </c>
      <c r="D305" s="107" t="s">
        <v>524</v>
      </c>
      <c r="E305" s="108" t="s">
        <v>12</v>
      </c>
      <c r="F305" s="97">
        <v>1745.76</v>
      </c>
      <c r="G305" s="113">
        <v>6</v>
      </c>
      <c r="H305" s="88">
        <f t="shared" si="39"/>
        <v>10474.56</v>
      </c>
      <c r="I305" s="1"/>
      <c r="J305" s="72">
        <v>100</v>
      </c>
      <c r="K305" s="50" t="str">
        <f t="shared" si="40"/>
        <v>Стекло ветровое УРАЛ</v>
      </c>
      <c r="L305" s="74"/>
      <c r="M305" s="79" t="str">
        <f t="shared" si="41"/>
        <v>шт.</v>
      </c>
      <c r="N305" s="91">
        <f t="shared" si="42"/>
        <v>1745.76</v>
      </c>
      <c r="O305" s="51"/>
      <c r="P305" s="90">
        <f t="shared" si="43"/>
        <v>6</v>
      </c>
      <c r="Q305" s="53">
        <f t="shared" si="44"/>
        <v>0</v>
      </c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30" x14ac:dyDescent="0.25">
      <c r="A306" s="4"/>
      <c r="B306" s="106">
        <v>101</v>
      </c>
      <c r="C306" s="109" t="s">
        <v>525</v>
      </c>
      <c r="D306" s="107" t="s">
        <v>526</v>
      </c>
      <c r="E306" s="108" t="s">
        <v>12</v>
      </c>
      <c r="F306" s="97">
        <v>872.88</v>
      </c>
      <c r="G306" s="113">
        <v>6</v>
      </c>
      <c r="H306" s="88">
        <f t="shared" si="39"/>
        <v>5237.28</v>
      </c>
      <c r="I306" s="1"/>
      <c r="J306" s="72">
        <v>101</v>
      </c>
      <c r="K306" s="50" t="str">
        <f t="shared" si="40"/>
        <v>Стекло ветровое УРАЛ малое</v>
      </c>
      <c r="L306" s="74"/>
      <c r="M306" s="79" t="str">
        <f t="shared" si="41"/>
        <v>шт.</v>
      </c>
      <c r="N306" s="91">
        <f t="shared" si="42"/>
        <v>872.88</v>
      </c>
      <c r="O306" s="51"/>
      <c r="P306" s="90">
        <f t="shared" si="43"/>
        <v>6</v>
      </c>
      <c r="Q306" s="53">
        <f t="shared" si="44"/>
        <v>0</v>
      </c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30" x14ac:dyDescent="0.25">
      <c r="A307" s="4"/>
      <c r="B307" s="106">
        <v>102</v>
      </c>
      <c r="C307" s="109" t="s">
        <v>251</v>
      </c>
      <c r="D307" s="107" t="s">
        <v>252</v>
      </c>
      <c r="E307" s="108" t="s">
        <v>12</v>
      </c>
      <c r="F307" s="97">
        <v>4364.41</v>
      </c>
      <c r="G307" s="113">
        <v>5</v>
      </c>
      <c r="H307" s="88">
        <f t="shared" si="39"/>
        <v>21822.05</v>
      </c>
      <c r="I307" s="1"/>
      <c r="J307" s="72">
        <v>102</v>
      </c>
      <c r="K307" s="50" t="str">
        <f t="shared" si="40"/>
        <v>Стекло лобовое (ветровое) панорамное</v>
      </c>
      <c r="L307" s="74"/>
      <c r="M307" s="79" t="str">
        <f t="shared" si="41"/>
        <v>шт.</v>
      </c>
      <c r="N307" s="91">
        <f t="shared" si="42"/>
        <v>4364.41</v>
      </c>
      <c r="O307" s="51"/>
      <c r="P307" s="90">
        <f t="shared" si="43"/>
        <v>5</v>
      </c>
      <c r="Q307" s="53">
        <f t="shared" si="44"/>
        <v>0</v>
      </c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x14ac:dyDescent="0.25">
      <c r="A308" s="4"/>
      <c r="B308" s="106">
        <v>103</v>
      </c>
      <c r="C308" s="109" t="s">
        <v>527</v>
      </c>
      <c r="D308" s="107" t="s">
        <v>528</v>
      </c>
      <c r="E308" s="108" t="s">
        <v>12</v>
      </c>
      <c r="F308" s="97">
        <v>27385.81</v>
      </c>
      <c r="G308" s="114">
        <v>1</v>
      </c>
      <c r="H308" s="88">
        <f t="shared" si="39"/>
        <v>27385.81</v>
      </c>
      <c r="I308" s="1"/>
      <c r="J308" s="72">
        <v>103</v>
      </c>
      <c r="K308" s="50" t="str">
        <f t="shared" si="40"/>
        <v xml:space="preserve">ТНВД ЯМЗ-238 </v>
      </c>
      <c r="L308" s="74"/>
      <c r="M308" s="79" t="str">
        <f t="shared" si="41"/>
        <v>шт.</v>
      </c>
      <c r="N308" s="91">
        <f t="shared" si="42"/>
        <v>27385.81</v>
      </c>
      <c r="O308" s="51"/>
      <c r="P308" s="90">
        <f t="shared" si="43"/>
        <v>1</v>
      </c>
      <c r="Q308" s="53">
        <f t="shared" si="44"/>
        <v>0</v>
      </c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30" x14ac:dyDescent="0.25">
      <c r="A309" s="4"/>
      <c r="B309" s="106">
        <v>104</v>
      </c>
      <c r="C309" s="109" t="s">
        <v>529</v>
      </c>
      <c r="D309" s="107" t="s">
        <v>530</v>
      </c>
      <c r="E309" s="108" t="s">
        <v>12</v>
      </c>
      <c r="F309" s="97">
        <v>12220.34</v>
      </c>
      <c r="G309" s="114">
        <v>8</v>
      </c>
      <c r="H309" s="88">
        <f t="shared" si="39"/>
        <v>97762.72</v>
      </c>
      <c r="I309" s="1"/>
      <c r="J309" s="72">
        <v>104</v>
      </c>
      <c r="K309" s="50" t="str">
        <f t="shared" si="40"/>
        <v>Топливные форсунки на Land Cruiser</v>
      </c>
      <c r="L309" s="74"/>
      <c r="M309" s="79" t="str">
        <f t="shared" si="41"/>
        <v>шт.</v>
      </c>
      <c r="N309" s="91">
        <f t="shared" si="42"/>
        <v>12220.34</v>
      </c>
      <c r="O309" s="51"/>
      <c r="P309" s="90">
        <f t="shared" si="43"/>
        <v>8</v>
      </c>
      <c r="Q309" s="53">
        <f t="shared" si="44"/>
        <v>0</v>
      </c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30" x14ac:dyDescent="0.25">
      <c r="A310" s="4"/>
      <c r="B310" s="106">
        <v>105</v>
      </c>
      <c r="C310" s="109" t="s">
        <v>531</v>
      </c>
      <c r="D310" s="107" t="s">
        <v>532</v>
      </c>
      <c r="E310" s="108" t="s">
        <v>12</v>
      </c>
      <c r="F310" s="97">
        <v>165847.46</v>
      </c>
      <c r="G310" s="114">
        <v>1</v>
      </c>
      <c r="H310" s="88">
        <f t="shared" si="39"/>
        <v>165847.46</v>
      </c>
      <c r="I310" s="1"/>
      <c r="J310" s="72">
        <v>105</v>
      </c>
      <c r="K310" s="50" t="str">
        <f t="shared" si="40"/>
        <v>Топливный насос в сборе на Land Cruiser</v>
      </c>
      <c r="L310" s="74"/>
      <c r="M310" s="79" t="str">
        <f t="shared" si="41"/>
        <v>шт.</v>
      </c>
      <c r="N310" s="91">
        <f t="shared" si="42"/>
        <v>165847.46</v>
      </c>
      <c r="O310" s="51"/>
      <c r="P310" s="90">
        <f t="shared" si="43"/>
        <v>1</v>
      </c>
      <c r="Q310" s="53">
        <f t="shared" si="44"/>
        <v>0</v>
      </c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30" x14ac:dyDescent="0.25">
      <c r="A311" s="4"/>
      <c r="B311" s="106">
        <v>106</v>
      </c>
      <c r="C311" s="109" t="s">
        <v>533</v>
      </c>
      <c r="D311" s="107" t="s">
        <v>534</v>
      </c>
      <c r="E311" s="108" t="s">
        <v>12</v>
      </c>
      <c r="F311" s="97">
        <v>2618.64</v>
      </c>
      <c r="G311" s="114">
        <v>2</v>
      </c>
      <c r="H311" s="88">
        <f t="shared" si="39"/>
        <v>5237.28</v>
      </c>
      <c r="I311" s="1"/>
      <c r="J311" s="72">
        <v>106</v>
      </c>
      <c r="K311" s="50" t="str">
        <f t="shared" si="40"/>
        <v>Уплотнитель стекла ГАЗ-3307,4301 ветрового</v>
      </c>
      <c r="L311" s="74"/>
      <c r="M311" s="79" t="str">
        <f t="shared" si="41"/>
        <v>шт.</v>
      </c>
      <c r="N311" s="91">
        <f t="shared" si="42"/>
        <v>2618.64</v>
      </c>
      <c r="O311" s="51"/>
      <c r="P311" s="90">
        <f t="shared" si="43"/>
        <v>2</v>
      </c>
      <c r="Q311" s="53">
        <f t="shared" si="44"/>
        <v>0</v>
      </c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30" x14ac:dyDescent="0.25">
      <c r="A312" s="4"/>
      <c r="B312" s="106">
        <v>107</v>
      </c>
      <c r="C312" s="109" t="s">
        <v>535</v>
      </c>
      <c r="D312" s="107" t="s">
        <v>536</v>
      </c>
      <c r="E312" s="108" t="s">
        <v>12</v>
      </c>
      <c r="F312" s="97">
        <v>2618.64</v>
      </c>
      <c r="G312" s="114">
        <v>5</v>
      </c>
      <c r="H312" s="88">
        <f t="shared" si="39"/>
        <v>13093.199999999999</v>
      </c>
      <c r="I312" s="1"/>
      <c r="J312" s="72">
        <v>107</v>
      </c>
      <c r="K312" s="50" t="str">
        <f t="shared" si="40"/>
        <v>Уплотнитель стекла КАМАЗ-ЕВРО ветрового</v>
      </c>
      <c r="L312" s="74"/>
      <c r="M312" s="79" t="str">
        <f t="shared" si="41"/>
        <v>шт.</v>
      </c>
      <c r="N312" s="91">
        <f t="shared" si="42"/>
        <v>2618.64</v>
      </c>
      <c r="O312" s="51"/>
      <c r="P312" s="90">
        <f t="shared" si="43"/>
        <v>5</v>
      </c>
      <c r="Q312" s="53">
        <f t="shared" si="44"/>
        <v>0</v>
      </c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30" x14ac:dyDescent="0.25">
      <c r="A313" s="4"/>
      <c r="B313" s="106">
        <v>108</v>
      </c>
      <c r="C313" s="109" t="s">
        <v>537</v>
      </c>
      <c r="D313" s="107" t="s">
        <v>538</v>
      </c>
      <c r="E313" s="108" t="s">
        <v>12</v>
      </c>
      <c r="F313" s="97">
        <v>1047.46</v>
      </c>
      <c r="G313" s="114">
        <v>12</v>
      </c>
      <c r="H313" s="88">
        <f t="shared" si="39"/>
        <v>12569.52</v>
      </c>
      <c r="I313" s="1"/>
      <c r="J313" s="72">
        <v>108</v>
      </c>
      <c r="K313" s="50" t="str">
        <f t="shared" si="40"/>
        <v>Уплотнитель стекла УРАЛ ветрового</v>
      </c>
      <c r="L313" s="74"/>
      <c r="M313" s="79" t="str">
        <f t="shared" si="41"/>
        <v>шт.</v>
      </c>
      <c r="N313" s="91">
        <f t="shared" si="42"/>
        <v>1047.46</v>
      </c>
      <c r="O313" s="51"/>
      <c r="P313" s="90">
        <f t="shared" si="43"/>
        <v>12</v>
      </c>
      <c r="Q313" s="53">
        <f t="shared" si="44"/>
        <v>0</v>
      </c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30" x14ac:dyDescent="0.25">
      <c r="A314" s="4"/>
      <c r="B314" s="106">
        <v>109</v>
      </c>
      <c r="C314" s="109" t="s">
        <v>539</v>
      </c>
      <c r="D314" s="111" t="s">
        <v>540</v>
      </c>
      <c r="E314" s="108" t="s">
        <v>12</v>
      </c>
      <c r="F314" s="97">
        <v>5847.45</v>
      </c>
      <c r="G314" s="114">
        <v>1</v>
      </c>
      <c r="H314" s="88">
        <f t="shared" si="39"/>
        <v>5847.45</v>
      </c>
      <c r="I314" s="1"/>
      <c r="J314" s="72">
        <v>109</v>
      </c>
      <c r="K314" s="50" t="str">
        <f t="shared" si="40"/>
        <v>Фара основная правая для Kia Bongo III</v>
      </c>
      <c r="L314" s="74"/>
      <c r="M314" s="79" t="str">
        <f t="shared" si="41"/>
        <v>шт.</v>
      </c>
      <c r="N314" s="91">
        <f t="shared" si="42"/>
        <v>5847.45</v>
      </c>
      <c r="O314" s="51"/>
      <c r="P314" s="90">
        <f t="shared" si="43"/>
        <v>1</v>
      </c>
      <c r="Q314" s="53">
        <f t="shared" si="44"/>
        <v>0</v>
      </c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30" x14ac:dyDescent="0.25">
      <c r="A315" s="4"/>
      <c r="B315" s="106">
        <v>110</v>
      </c>
      <c r="C315" s="109" t="s">
        <v>541</v>
      </c>
      <c r="D315" s="107" t="s">
        <v>542</v>
      </c>
      <c r="E315" s="108" t="s">
        <v>12</v>
      </c>
      <c r="F315" s="97">
        <v>2411.77</v>
      </c>
      <c r="G315" s="114">
        <v>2</v>
      </c>
      <c r="H315" s="88">
        <f t="shared" si="39"/>
        <v>4823.54</v>
      </c>
      <c r="I315" s="1"/>
      <c r="J315" s="72">
        <v>110</v>
      </c>
      <c r="K315" s="50" t="str">
        <f t="shared" si="40"/>
        <v>Фильтр гидравлический напорный</v>
      </c>
      <c r="L315" s="74"/>
      <c r="M315" s="79" t="str">
        <f t="shared" si="41"/>
        <v>шт.</v>
      </c>
      <c r="N315" s="91">
        <f t="shared" si="42"/>
        <v>2411.77</v>
      </c>
      <c r="O315" s="51"/>
      <c r="P315" s="90">
        <f t="shared" si="43"/>
        <v>2</v>
      </c>
      <c r="Q315" s="53">
        <f t="shared" si="44"/>
        <v>0</v>
      </c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30" x14ac:dyDescent="0.25">
      <c r="A316" s="4"/>
      <c r="B316" s="106">
        <v>111</v>
      </c>
      <c r="C316" s="109" t="s">
        <v>543</v>
      </c>
      <c r="D316" s="107" t="s">
        <v>544</v>
      </c>
      <c r="E316" s="108" t="s">
        <v>12</v>
      </c>
      <c r="F316" s="97">
        <v>2753.94</v>
      </c>
      <c r="G316" s="114">
        <v>2</v>
      </c>
      <c r="H316" s="88">
        <f t="shared" si="39"/>
        <v>5507.88</v>
      </c>
      <c r="I316" s="1"/>
      <c r="J316" s="72">
        <v>111</v>
      </c>
      <c r="K316" s="50" t="str">
        <f t="shared" si="40"/>
        <v>Фильтр гидравлический сливной</v>
      </c>
      <c r="L316" s="74"/>
      <c r="M316" s="79" t="str">
        <f t="shared" si="41"/>
        <v>шт.</v>
      </c>
      <c r="N316" s="91">
        <f t="shared" si="42"/>
        <v>2753.94</v>
      </c>
      <c r="O316" s="51"/>
      <c r="P316" s="90">
        <f t="shared" si="43"/>
        <v>2</v>
      </c>
      <c r="Q316" s="53">
        <f t="shared" si="44"/>
        <v>0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x14ac:dyDescent="0.25">
      <c r="A317" s="4"/>
      <c r="B317" s="106">
        <v>112</v>
      </c>
      <c r="C317" s="109" t="s">
        <v>545</v>
      </c>
      <c r="D317" s="107" t="s">
        <v>546</v>
      </c>
      <c r="E317" s="108" t="s">
        <v>12</v>
      </c>
      <c r="F317" s="97">
        <v>1723.47</v>
      </c>
      <c r="G317" s="114">
        <v>8</v>
      </c>
      <c r="H317" s="88">
        <f t="shared" si="39"/>
        <v>13787.76</v>
      </c>
      <c r="I317" s="1"/>
      <c r="J317" s="72">
        <v>112</v>
      </c>
      <c r="K317" s="50" t="str">
        <f t="shared" si="40"/>
        <v>форсунка ЯМЗ</v>
      </c>
      <c r="L317" s="74"/>
      <c r="M317" s="79" t="str">
        <f t="shared" si="41"/>
        <v>шт.</v>
      </c>
      <c r="N317" s="119">
        <f t="shared" si="42"/>
        <v>1723.47</v>
      </c>
      <c r="O317" s="51"/>
      <c r="P317" s="90">
        <f t="shared" si="43"/>
        <v>8</v>
      </c>
      <c r="Q317" s="53">
        <f t="shared" si="44"/>
        <v>0</v>
      </c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30" x14ac:dyDescent="0.25">
      <c r="A318" s="4"/>
      <c r="B318" s="106">
        <v>113</v>
      </c>
      <c r="C318" s="109" t="s">
        <v>547</v>
      </c>
      <c r="D318" s="107" t="s">
        <v>548</v>
      </c>
      <c r="E318" s="108" t="s">
        <v>12</v>
      </c>
      <c r="F318" s="97">
        <v>1095.56</v>
      </c>
      <c r="G318" s="114">
        <v>4</v>
      </c>
      <c r="H318" s="88">
        <f t="shared" si="39"/>
        <v>4382.24</v>
      </c>
      <c r="I318" s="1"/>
      <c r="J318" s="72">
        <v>113</v>
      </c>
      <c r="K318" s="50" t="str">
        <f t="shared" si="40"/>
        <v>Шаровая опора нижняя  для Kia Bongo III</v>
      </c>
      <c r="L318" s="120"/>
      <c r="M318" s="79" t="str">
        <f t="shared" si="41"/>
        <v>шт.</v>
      </c>
      <c r="N318" s="121">
        <f t="shared" si="42"/>
        <v>1095.56</v>
      </c>
      <c r="O318" s="118"/>
      <c r="P318" s="90">
        <f t="shared" si="43"/>
        <v>4</v>
      </c>
      <c r="Q318" s="53">
        <f t="shared" si="44"/>
        <v>0</v>
      </c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s="85" customFormat="1" ht="15.75" thickBot="1" x14ac:dyDescent="0.3">
      <c r="A319" s="87"/>
      <c r="B319" s="113"/>
      <c r="C319" s="116"/>
      <c r="D319" s="112"/>
      <c r="E319" s="117"/>
      <c r="F319" s="115"/>
      <c r="G319" s="114">
        <f>SUM(G206:G318)</f>
        <v>694</v>
      </c>
      <c r="H319" s="98">
        <f>SUM(H206:H318)</f>
        <v>2974174.5000000005</v>
      </c>
      <c r="I319" s="86"/>
      <c r="J319" s="99"/>
      <c r="K319" s="50"/>
      <c r="L319" s="100"/>
      <c r="M319" s="101"/>
      <c r="N319" s="102"/>
      <c r="O319" s="103"/>
      <c r="P319" s="104">
        <f>SUM(P206:P318)</f>
        <v>694</v>
      </c>
      <c r="Q319" s="105">
        <f>SUM(Q206:Q318)</f>
        <v>0</v>
      </c>
      <c r="R319" s="86"/>
      <c r="S319" s="86"/>
      <c r="T319" s="86"/>
      <c r="U319" s="86"/>
      <c r="V319" s="86"/>
      <c r="W319" s="86"/>
      <c r="X319" s="86"/>
      <c r="Y319" s="86"/>
      <c r="Z319" s="86"/>
      <c r="AA319" s="86"/>
    </row>
    <row r="320" spans="1:27" ht="21" customHeight="1" thickBot="1" x14ac:dyDescent="0.3">
      <c r="A320" s="4"/>
      <c r="B320" s="130" t="s">
        <v>6</v>
      </c>
      <c r="C320" s="131"/>
      <c r="D320" s="131"/>
      <c r="E320" s="131"/>
      <c r="F320" s="131"/>
      <c r="G320" s="132"/>
      <c r="H320" s="9">
        <f>H319+H204+H199+H189+H142+H38</f>
        <v>11113668.376949152</v>
      </c>
      <c r="I320" s="1"/>
      <c r="J320" s="165" t="s">
        <v>6</v>
      </c>
      <c r="K320" s="131"/>
      <c r="L320" s="166"/>
      <c r="M320" s="166"/>
      <c r="N320" s="166"/>
      <c r="O320" s="166"/>
      <c r="P320" s="167"/>
      <c r="Q320" s="9">
        <f>SUM(Q206:Q319)</f>
        <v>0</v>
      </c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5" customHeight="1" x14ac:dyDescent="0.25">
      <c r="A321" s="4"/>
      <c r="B321" s="162" t="s">
        <v>16</v>
      </c>
      <c r="C321" s="163"/>
      <c r="D321" s="163"/>
      <c r="E321" s="163"/>
      <c r="F321" s="164"/>
      <c r="G321" s="14">
        <v>0.2</v>
      </c>
      <c r="H321" s="10">
        <f>H320*G321</f>
        <v>2222733.6753898305</v>
      </c>
      <c r="I321" s="1"/>
      <c r="J321" s="162" t="s">
        <v>16</v>
      </c>
      <c r="K321" s="163"/>
      <c r="L321" s="163"/>
      <c r="M321" s="163"/>
      <c r="N321" s="163"/>
      <c r="O321" s="163"/>
      <c r="P321" s="14">
        <v>0.2</v>
      </c>
      <c r="Q321" s="10">
        <f>Q320*P321</f>
        <v>0</v>
      </c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5.75" customHeight="1" thickBot="1" x14ac:dyDescent="0.3">
      <c r="A322" s="4"/>
      <c r="B322" s="159" t="s">
        <v>7</v>
      </c>
      <c r="C322" s="160"/>
      <c r="D322" s="160"/>
      <c r="E322" s="160"/>
      <c r="F322" s="160"/>
      <c r="G322" s="161"/>
      <c r="H322" s="11">
        <f>H320+H321</f>
        <v>13336402.052338982</v>
      </c>
      <c r="I322" s="1"/>
      <c r="J322" s="159" t="s">
        <v>7</v>
      </c>
      <c r="K322" s="160"/>
      <c r="L322" s="160"/>
      <c r="M322" s="160"/>
      <c r="N322" s="160"/>
      <c r="O322" s="160"/>
      <c r="P322" s="161"/>
      <c r="Q322" s="11">
        <f>Q320+Q321</f>
        <v>0</v>
      </c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x14ac:dyDescent="0.25">
      <c r="AA323" s="1"/>
    </row>
  </sheetData>
  <mergeCells count="22">
    <mergeCell ref="B199:C199"/>
    <mergeCell ref="B322:G322"/>
    <mergeCell ref="J322:P322"/>
    <mergeCell ref="B321:F321"/>
    <mergeCell ref="J321:O321"/>
    <mergeCell ref="J320:P320"/>
    <mergeCell ref="B1:Q1"/>
    <mergeCell ref="B3:F3"/>
    <mergeCell ref="B320:G320"/>
    <mergeCell ref="B6:H6"/>
    <mergeCell ref="J6:Q6"/>
    <mergeCell ref="A8:O8"/>
    <mergeCell ref="A39:R39"/>
    <mergeCell ref="A190:R190"/>
    <mergeCell ref="B38:C38"/>
    <mergeCell ref="A143:R143"/>
    <mergeCell ref="A144:R144"/>
    <mergeCell ref="B142:C142"/>
    <mergeCell ref="A205:R205"/>
    <mergeCell ref="B204:C204"/>
    <mergeCell ref="B189:C189"/>
    <mergeCell ref="A200:R200"/>
  </mergeCells>
  <pageMargins left="0" right="0" top="0" bottom="0" header="0" footer="0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2019-01-24T02:00:55Z</cp:lastPrinted>
  <dcterms:created xsi:type="dcterms:W3CDTF">2018-05-22T01:14:50Z</dcterms:created>
  <dcterms:modified xsi:type="dcterms:W3CDTF">2019-01-25T00:09:58Z</dcterms:modified>
</cp:coreProperties>
</file>