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255.2 ЗП ЭТП СИЗ (зима)\"/>
    </mc:Choice>
  </mc:AlternateContent>
  <bookViews>
    <workbookView xWindow="-15" yWindow="-15" windowWidth="14520" windowHeight="12255"/>
  </bookViews>
  <sheets>
    <sheet name="2 ЛОТ" sheetId="2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26" i="2" l="1"/>
  <c r="R125" i="2"/>
  <c r="R121" i="2"/>
  <c r="R117" i="2"/>
  <c r="R92" i="2"/>
  <c r="R81" i="2"/>
  <c r="R37" i="2"/>
  <c r="H37" i="2"/>
  <c r="K125" i="2" l="1"/>
  <c r="Q124" i="2"/>
  <c r="R124" i="2" s="1"/>
  <c r="O124" i="2"/>
  <c r="N124" i="2"/>
  <c r="K124" i="2"/>
  <c r="J124" i="2"/>
  <c r="H124" i="2"/>
  <c r="Q123" i="2"/>
  <c r="R123" i="2" s="1"/>
  <c r="O123" i="2"/>
  <c r="N123" i="2"/>
  <c r="K123" i="2"/>
  <c r="J123" i="2"/>
  <c r="H123" i="2"/>
  <c r="K121" i="2"/>
  <c r="Q120" i="2"/>
  <c r="R120" i="2" s="1"/>
  <c r="O120" i="2"/>
  <c r="N120" i="2"/>
  <c r="K120" i="2"/>
  <c r="J120" i="2"/>
  <c r="H120" i="2"/>
  <c r="Q119" i="2"/>
  <c r="R119" i="2" s="1"/>
  <c r="O119" i="2"/>
  <c r="N119" i="2"/>
  <c r="K119" i="2"/>
  <c r="J119" i="2"/>
  <c r="H119" i="2"/>
  <c r="K117" i="2"/>
  <c r="Q116" i="2"/>
  <c r="R116" i="2" s="1"/>
  <c r="O116" i="2"/>
  <c r="K116" i="2"/>
  <c r="J116" i="2"/>
  <c r="H116" i="2"/>
  <c r="Q115" i="2"/>
  <c r="R115" i="2" s="1"/>
  <c r="O115" i="2"/>
  <c r="K115" i="2"/>
  <c r="J115" i="2"/>
  <c r="H115" i="2"/>
  <c r="Q114" i="2"/>
  <c r="R114" i="2" s="1"/>
  <c r="O114" i="2"/>
  <c r="K114" i="2"/>
  <c r="J114" i="2"/>
  <c r="H114" i="2"/>
  <c r="Q113" i="2"/>
  <c r="R113" i="2" s="1"/>
  <c r="O113" i="2"/>
  <c r="K113" i="2"/>
  <c r="J113" i="2"/>
  <c r="H113" i="2"/>
  <c r="Q112" i="2"/>
  <c r="R112" i="2" s="1"/>
  <c r="O112" i="2"/>
  <c r="K112" i="2"/>
  <c r="J112" i="2"/>
  <c r="H112" i="2"/>
  <c r="Q111" i="2"/>
  <c r="R111" i="2" s="1"/>
  <c r="O111" i="2"/>
  <c r="K111" i="2"/>
  <c r="J111" i="2"/>
  <c r="H111" i="2"/>
  <c r="Q110" i="2"/>
  <c r="R110" i="2" s="1"/>
  <c r="O110" i="2"/>
  <c r="K110" i="2"/>
  <c r="J110" i="2"/>
  <c r="H110" i="2"/>
  <c r="Q109" i="2"/>
  <c r="R109" i="2" s="1"/>
  <c r="O109" i="2"/>
  <c r="K109" i="2"/>
  <c r="J109" i="2"/>
  <c r="H109" i="2"/>
  <c r="Q108" i="2"/>
  <c r="R108" i="2" s="1"/>
  <c r="O108" i="2"/>
  <c r="K108" i="2"/>
  <c r="J108" i="2"/>
  <c r="H108" i="2"/>
  <c r="Q107" i="2"/>
  <c r="R107" i="2" s="1"/>
  <c r="O107" i="2"/>
  <c r="K107" i="2"/>
  <c r="J107" i="2"/>
  <c r="H107" i="2"/>
  <c r="Q106" i="2"/>
  <c r="R106" i="2" s="1"/>
  <c r="O106" i="2"/>
  <c r="K106" i="2"/>
  <c r="J106" i="2"/>
  <c r="H106" i="2"/>
  <c r="Q105" i="2"/>
  <c r="R105" i="2" s="1"/>
  <c r="O105" i="2"/>
  <c r="K105" i="2"/>
  <c r="J105" i="2"/>
  <c r="H105" i="2"/>
  <c r="Q104" i="2"/>
  <c r="R104" i="2" s="1"/>
  <c r="O104" i="2"/>
  <c r="K104" i="2"/>
  <c r="J104" i="2"/>
  <c r="H104" i="2"/>
  <c r="Q103" i="2"/>
  <c r="R103" i="2" s="1"/>
  <c r="O103" i="2"/>
  <c r="K103" i="2"/>
  <c r="J103" i="2"/>
  <c r="H103" i="2"/>
  <c r="Q102" i="2"/>
  <c r="R102" i="2" s="1"/>
  <c r="O102" i="2"/>
  <c r="K102" i="2"/>
  <c r="J102" i="2"/>
  <c r="H102" i="2"/>
  <c r="Q101" i="2"/>
  <c r="R101" i="2" s="1"/>
  <c r="O101" i="2"/>
  <c r="K101" i="2"/>
  <c r="J101" i="2"/>
  <c r="H101" i="2"/>
  <c r="Q100" i="2"/>
  <c r="R100" i="2" s="1"/>
  <c r="O100" i="2"/>
  <c r="K100" i="2"/>
  <c r="J100" i="2"/>
  <c r="H100" i="2"/>
  <c r="Q99" i="2"/>
  <c r="R99" i="2" s="1"/>
  <c r="O99" i="2"/>
  <c r="K99" i="2"/>
  <c r="J99" i="2"/>
  <c r="H99" i="2"/>
  <c r="Q98" i="2"/>
  <c r="R98" i="2" s="1"/>
  <c r="O98" i="2"/>
  <c r="K98" i="2"/>
  <c r="J98" i="2"/>
  <c r="H98" i="2"/>
  <c r="Q97" i="2"/>
  <c r="R97" i="2" s="1"/>
  <c r="O97" i="2"/>
  <c r="K97" i="2"/>
  <c r="J97" i="2"/>
  <c r="H97" i="2"/>
  <c r="Q96" i="2"/>
  <c r="R96" i="2" s="1"/>
  <c r="O96" i="2"/>
  <c r="K96" i="2"/>
  <c r="J96" i="2"/>
  <c r="H96" i="2"/>
  <c r="Q95" i="2"/>
  <c r="R95" i="2" s="1"/>
  <c r="O95" i="2"/>
  <c r="K95" i="2"/>
  <c r="J95" i="2"/>
  <c r="H95" i="2"/>
  <c r="Q94" i="2"/>
  <c r="R94" i="2" s="1"/>
  <c r="O94" i="2"/>
  <c r="K94" i="2"/>
  <c r="J94" i="2"/>
  <c r="H94" i="2"/>
  <c r="K92" i="2"/>
  <c r="Q91" i="2"/>
  <c r="R91" i="2" s="1"/>
  <c r="O91" i="2"/>
  <c r="K91" i="2"/>
  <c r="J91" i="2"/>
  <c r="H91" i="2"/>
  <c r="Q90" i="2"/>
  <c r="R90" i="2" s="1"/>
  <c r="O90" i="2"/>
  <c r="K90" i="2"/>
  <c r="J90" i="2"/>
  <c r="H90" i="2"/>
  <c r="Q89" i="2"/>
  <c r="R89" i="2" s="1"/>
  <c r="O89" i="2"/>
  <c r="K89" i="2"/>
  <c r="J89" i="2"/>
  <c r="H89" i="2"/>
  <c r="Q88" i="2"/>
  <c r="R88" i="2" s="1"/>
  <c r="O88" i="2"/>
  <c r="K88" i="2"/>
  <c r="J88" i="2"/>
  <c r="H88" i="2"/>
  <c r="Q87" i="2"/>
  <c r="R87" i="2" s="1"/>
  <c r="O87" i="2"/>
  <c r="K87" i="2"/>
  <c r="J87" i="2"/>
  <c r="H87" i="2"/>
  <c r="Q86" i="2"/>
  <c r="R86" i="2" s="1"/>
  <c r="O86" i="2"/>
  <c r="K86" i="2"/>
  <c r="J86" i="2"/>
  <c r="H86" i="2"/>
  <c r="Q85" i="2"/>
  <c r="R85" i="2" s="1"/>
  <c r="O85" i="2"/>
  <c r="K85" i="2"/>
  <c r="J85" i="2"/>
  <c r="H85" i="2"/>
  <c r="Q84" i="2"/>
  <c r="R84" i="2" s="1"/>
  <c r="O84" i="2"/>
  <c r="K84" i="2"/>
  <c r="J84" i="2"/>
  <c r="H84" i="2"/>
  <c r="Q83" i="2"/>
  <c r="R83" i="2" s="1"/>
  <c r="O83" i="2"/>
  <c r="K83" i="2"/>
  <c r="J83" i="2"/>
  <c r="H83" i="2"/>
  <c r="K81" i="2"/>
  <c r="Q80" i="2"/>
  <c r="R80" i="2" s="1"/>
  <c r="O80" i="2"/>
  <c r="N80" i="2"/>
  <c r="K80" i="2"/>
  <c r="J80" i="2"/>
  <c r="H80" i="2"/>
  <c r="Q79" i="2"/>
  <c r="R79" i="2" s="1"/>
  <c r="O79" i="2"/>
  <c r="N79" i="2"/>
  <c r="K79" i="2"/>
  <c r="J79" i="2"/>
  <c r="H79" i="2"/>
  <c r="Q78" i="2"/>
  <c r="R78" i="2" s="1"/>
  <c r="O78" i="2"/>
  <c r="N78" i="2"/>
  <c r="K78" i="2"/>
  <c r="J78" i="2"/>
  <c r="H78" i="2"/>
  <c r="Q77" i="2"/>
  <c r="R77" i="2" s="1"/>
  <c r="O77" i="2"/>
  <c r="N77" i="2"/>
  <c r="K77" i="2"/>
  <c r="J77" i="2"/>
  <c r="H77" i="2"/>
  <c r="Q76" i="2"/>
  <c r="R76" i="2" s="1"/>
  <c r="O76" i="2"/>
  <c r="N76" i="2"/>
  <c r="K76" i="2"/>
  <c r="J76" i="2"/>
  <c r="H76" i="2"/>
  <c r="Q75" i="2"/>
  <c r="R75" i="2" s="1"/>
  <c r="O75" i="2"/>
  <c r="N75" i="2"/>
  <c r="K75" i="2"/>
  <c r="J75" i="2"/>
  <c r="H75" i="2"/>
  <c r="Q74" i="2"/>
  <c r="R74" i="2" s="1"/>
  <c r="O74" i="2"/>
  <c r="N74" i="2"/>
  <c r="K74" i="2"/>
  <c r="J74" i="2"/>
  <c r="H74" i="2"/>
  <c r="Q73" i="2"/>
  <c r="R73" i="2" s="1"/>
  <c r="O73" i="2"/>
  <c r="N73" i="2"/>
  <c r="K73" i="2"/>
  <c r="J73" i="2"/>
  <c r="H73" i="2"/>
  <c r="Q72" i="2"/>
  <c r="R72" i="2" s="1"/>
  <c r="O72" i="2"/>
  <c r="N72" i="2"/>
  <c r="K72" i="2"/>
  <c r="J72" i="2"/>
  <c r="H72" i="2"/>
  <c r="Q71" i="2"/>
  <c r="R71" i="2" s="1"/>
  <c r="O71" i="2"/>
  <c r="N71" i="2"/>
  <c r="K71" i="2"/>
  <c r="J71" i="2"/>
  <c r="H71" i="2"/>
  <c r="Q70" i="2"/>
  <c r="R70" i="2" s="1"/>
  <c r="O70" i="2"/>
  <c r="N70" i="2"/>
  <c r="K70" i="2"/>
  <c r="J70" i="2"/>
  <c r="H70" i="2"/>
  <c r="Q69" i="2"/>
  <c r="R69" i="2" s="1"/>
  <c r="O69" i="2"/>
  <c r="N69" i="2"/>
  <c r="K69" i="2"/>
  <c r="J69" i="2"/>
  <c r="H69" i="2"/>
  <c r="Q68" i="2"/>
  <c r="R68" i="2" s="1"/>
  <c r="O68" i="2"/>
  <c r="N68" i="2"/>
  <c r="K68" i="2"/>
  <c r="J68" i="2"/>
  <c r="H68" i="2"/>
  <c r="Q67" i="2"/>
  <c r="R67" i="2" s="1"/>
  <c r="O67" i="2"/>
  <c r="N67" i="2"/>
  <c r="K67" i="2"/>
  <c r="J67" i="2"/>
  <c r="H67" i="2"/>
  <c r="Q66" i="2"/>
  <c r="R66" i="2" s="1"/>
  <c r="O66" i="2"/>
  <c r="N66" i="2"/>
  <c r="K66" i="2"/>
  <c r="J66" i="2"/>
  <c r="H66" i="2"/>
  <c r="Q65" i="2"/>
  <c r="R65" i="2" s="1"/>
  <c r="O65" i="2"/>
  <c r="N65" i="2"/>
  <c r="K65" i="2"/>
  <c r="J65" i="2"/>
  <c r="H65" i="2"/>
  <c r="Q64" i="2"/>
  <c r="R64" i="2" s="1"/>
  <c r="O64" i="2"/>
  <c r="N64" i="2"/>
  <c r="K64" i="2"/>
  <c r="J64" i="2"/>
  <c r="H64" i="2"/>
  <c r="Q63" i="2"/>
  <c r="R63" i="2" s="1"/>
  <c r="O63" i="2"/>
  <c r="N63" i="2"/>
  <c r="K63" i="2"/>
  <c r="J63" i="2"/>
  <c r="H63" i="2"/>
  <c r="Q62" i="2"/>
  <c r="R62" i="2" s="1"/>
  <c r="O62" i="2"/>
  <c r="N62" i="2"/>
  <c r="K62" i="2"/>
  <c r="J62" i="2"/>
  <c r="H62" i="2"/>
  <c r="Q61" i="2"/>
  <c r="R61" i="2" s="1"/>
  <c r="O61" i="2"/>
  <c r="N61" i="2"/>
  <c r="K61" i="2"/>
  <c r="J61" i="2"/>
  <c r="H61" i="2"/>
  <c r="Q60" i="2"/>
  <c r="R60" i="2" s="1"/>
  <c r="O60" i="2"/>
  <c r="N60" i="2"/>
  <c r="K60" i="2"/>
  <c r="J60" i="2"/>
  <c r="H60" i="2"/>
  <c r="Q59" i="2"/>
  <c r="R59" i="2" s="1"/>
  <c r="O59" i="2"/>
  <c r="N59" i="2"/>
  <c r="K59" i="2"/>
  <c r="J59" i="2"/>
  <c r="H59" i="2"/>
  <c r="Q58" i="2"/>
  <c r="R58" i="2" s="1"/>
  <c r="O58" i="2"/>
  <c r="N58" i="2"/>
  <c r="K58" i="2"/>
  <c r="J58" i="2"/>
  <c r="H58" i="2"/>
  <c r="Q57" i="2"/>
  <c r="R57" i="2" s="1"/>
  <c r="O57" i="2"/>
  <c r="N57" i="2"/>
  <c r="K57" i="2"/>
  <c r="J57" i="2"/>
  <c r="H57" i="2"/>
  <c r="Q56" i="2"/>
  <c r="R56" i="2" s="1"/>
  <c r="O56" i="2"/>
  <c r="N56" i="2"/>
  <c r="K56" i="2"/>
  <c r="J56" i="2"/>
  <c r="H56" i="2"/>
  <c r="Q55" i="2"/>
  <c r="R55" i="2" s="1"/>
  <c r="O55" i="2"/>
  <c r="N55" i="2"/>
  <c r="K55" i="2"/>
  <c r="J55" i="2"/>
  <c r="H55" i="2"/>
  <c r="Q54" i="2"/>
  <c r="R54" i="2" s="1"/>
  <c r="O54" i="2"/>
  <c r="N54" i="2"/>
  <c r="K54" i="2"/>
  <c r="J54" i="2"/>
  <c r="H54" i="2"/>
  <c r="Q53" i="2"/>
  <c r="R53" i="2" s="1"/>
  <c r="O53" i="2"/>
  <c r="N53" i="2"/>
  <c r="K53" i="2"/>
  <c r="J53" i="2"/>
  <c r="H53" i="2"/>
  <c r="Q52" i="2"/>
  <c r="R52" i="2" s="1"/>
  <c r="O52" i="2"/>
  <c r="N52" i="2"/>
  <c r="K52" i="2"/>
  <c r="J52" i="2"/>
  <c r="H52" i="2"/>
  <c r="Q51" i="2"/>
  <c r="R51" i="2" s="1"/>
  <c r="O51" i="2"/>
  <c r="N51" i="2"/>
  <c r="K51" i="2"/>
  <c r="J51" i="2"/>
  <c r="H51" i="2"/>
  <c r="Q50" i="2"/>
  <c r="R50" i="2" s="1"/>
  <c r="O50" i="2"/>
  <c r="N50" i="2"/>
  <c r="K50" i="2"/>
  <c r="J50" i="2"/>
  <c r="H50" i="2"/>
  <c r="Q49" i="2"/>
  <c r="R49" i="2" s="1"/>
  <c r="O49" i="2"/>
  <c r="N49" i="2"/>
  <c r="K49" i="2"/>
  <c r="J49" i="2"/>
  <c r="H49" i="2"/>
  <c r="Q48" i="2"/>
  <c r="R48" i="2" s="1"/>
  <c r="O48" i="2"/>
  <c r="N48" i="2"/>
  <c r="K48" i="2"/>
  <c r="J48" i="2"/>
  <c r="H48" i="2"/>
  <c r="Q47" i="2"/>
  <c r="R47" i="2" s="1"/>
  <c r="O47" i="2"/>
  <c r="N47" i="2"/>
  <c r="K47" i="2"/>
  <c r="J47" i="2"/>
  <c r="H47" i="2"/>
  <c r="Q46" i="2"/>
  <c r="R46" i="2" s="1"/>
  <c r="O46" i="2"/>
  <c r="N46" i="2"/>
  <c r="K46" i="2"/>
  <c r="J46" i="2"/>
  <c r="H46" i="2"/>
  <c r="Q45" i="2"/>
  <c r="R45" i="2" s="1"/>
  <c r="O45" i="2"/>
  <c r="N45" i="2"/>
  <c r="K45" i="2"/>
  <c r="J45" i="2"/>
  <c r="H45" i="2"/>
  <c r="Q44" i="2"/>
  <c r="R44" i="2" s="1"/>
  <c r="O44" i="2"/>
  <c r="N44" i="2"/>
  <c r="K44" i="2"/>
  <c r="J44" i="2"/>
  <c r="H44" i="2"/>
  <c r="Q43" i="2"/>
  <c r="R43" i="2" s="1"/>
  <c r="O43" i="2"/>
  <c r="N43" i="2"/>
  <c r="K43" i="2"/>
  <c r="J43" i="2"/>
  <c r="H43" i="2"/>
  <c r="Q42" i="2"/>
  <c r="R42" i="2" s="1"/>
  <c r="O42" i="2"/>
  <c r="N42" i="2"/>
  <c r="K42" i="2"/>
  <c r="J42" i="2"/>
  <c r="H42" i="2"/>
  <c r="Q41" i="2"/>
  <c r="R41" i="2" s="1"/>
  <c r="O41" i="2"/>
  <c r="N41" i="2"/>
  <c r="K41" i="2"/>
  <c r="J41" i="2"/>
  <c r="H41" i="2"/>
  <c r="Q40" i="2"/>
  <c r="R40" i="2" s="1"/>
  <c r="O40" i="2"/>
  <c r="N40" i="2"/>
  <c r="K40" i="2"/>
  <c r="J40" i="2"/>
  <c r="H40" i="2"/>
  <c r="Q39" i="2"/>
  <c r="R39" i="2" s="1"/>
  <c r="O39" i="2"/>
  <c r="N39" i="2"/>
  <c r="K39" i="2"/>
  <c r="J39" i="2"/>
  <c r="H39" i="2"/>
  <c r="K37" i="2"/>
  <c r="Q36" i="2"/>
  <c r="R36" i="2" s="1"/>
  <c r="O36" i="2"/>
  <c r="K36" i="2"/>
  <c r="J36" i="2"/>
  <c r="H36" i="2"/>
  <c r="Q35" i="2"/>
  <c r="R35" i="2" s="1"/>
  <c r="O35" i="2"/>
  <c r="K35" i="2"/>
  <c r="J35" i="2"/>
  <c r="H35" i="2"/>
  <c r="Q34" i="2"/>
  <c r="R34" i="2" s="1"/>
  <c r="O34" i="2"/>
  <c r="K34" i="2"/>
  <c r="J34" i="2"/>
  <c r="H34" i="2"/>
  <c r="Q33" i="2"/>
  <c r="R33" i="2" s="1"/>
  <c r="O33" i="2"/>
  <c r="K33" i="2"/>
  <c r="J33" i="2"/>
  <c r="H33" i="2"/>
  <c r="Q32" i="2"/>
  <c r="R32" i="2" s="1"/>
  <c r="O32" i="2"/>
  <c r="K32" i="2"/>
  <c r="J32" i="2"/>
  <c r="H32" i="2"/>
  <c r="Q31" i="2"/>
  <c r="R31" i="2" s="1"/>
  <c r="O31" i="2"/>
  <c r="K31" i="2"/>
  <c r="J31" i="2"/>
  <c r="H31" i="2"/>
  <c r="Q30" i="2"/>
  <c r="R30" i="2" s="1"/>
  <c r="O30" i="2"/>
  <c r="K30" i="2"/>
  <c r="J30" i="2"/>
  <c r="H30" i="2"/>
  <c r="Q29" i="2"/>
  <c r="R29" i="2" s="1"/>
  <c r="O29" i="2"/>
  <c r="K29" i="2"/>
  <c r="J29" i="2"/>
  <c r="H29" i="2"/>
  <c r="Q28" i="2"/>
  <c r="R28" i="2" s="1"/>
  <c r="O28" i="2"/>
  <c r="K28" i="2"/>
  <c r="J28" i="2"/>
  <c r="H28" i="2"/>
  <c r="Q27" i="2"/>
  <c r="R27" i="2" s="1"/>
  <c r="O27" i="2"/>
  <c r="K27" i="2"/>
  <c r="J27" i="2"/>
  <c r="H27" i="2"/>
  <c r="Q26" i="2"/>
  <c r="R26" i="2" s="1"/>
  <c r="O26" i="2"/>
  <c r="K26" i="2"/>
  <c r="J26" i="2"/>
  <c r="H26" i="2"/>
  <c r="Q25" i="2"/>
  <c r="R25" i="2" s="1"/>
  <c r="O25" i="2"/>
  <c r="K25" i="2"/>
  <c r="J25" i="2"/>
  <c r="H25" i="2"/>
  <c r="Q24" i="2"/>
  <c r="R24" i="2" s="1"/>
  <c r="O24" i="2"/>
  <c r="K24" i="2"/>
  <c r="J24" i="2"/>
  <c r="H24" i="2"/>
  <c r="Q23" i="2"/>
  <c r="R23" i="2" s="1"/>
  <c r="O23" i="2"/>
  <c r="K23" i="2"/>
  <c r="J23" i="2"/>
  <c r="H23" i="2"/>
  <c r="Q22" i="2"/>
  <c r="R22" i="2" s="1"/>
  <c r="O22" i="2"/>
  <c r="K22" i="2"/>
  <c r="J22" i="2"/>
  <c r="H22" i="2"/>
  <c r="Q21" i="2"/>
  <c r="R21" i="2" s="1"/>
  <c r="O21" i="2"/>
  <c r="K21" i="2"/>
  <c r="J21" i="2"/>
  <c r="Q20" i="2"/>
  <c r="R20" i="2" s="1"/>
  <c r="O20" i="2"/>
  <c r="K20" i="2"/>
  <c r="J20" i="2"/>
  <c r="H20" i="2"/>
  <c r="Q19" i="2"/>
  <c r="R19" i="2" s="1"/>
  <c r="O19" i="2"/>
  <c r="K19" i="2"/>
  <c r="J19" i="2"/>
  <c r="H19" i="2"/>
  <c r="Q18" i="2"/>
  <c r="R18" i="2" s="1"/>
  <c r="O18" i="2"/>
  <c r="K18" i="2"/>
  <c r="J18" i="2"/>
  <c r="H18" i="2"/>
  <c r="Q17" i="2"/>
  <c r="R17" i="2" s="1"/>
  <c r="O17" i="2"/>
  <c r="K17" i="2"/>
  <c r="J17" i="2"/>
  <c r="H17" i="2"/>
  <c r="Q16" i="2"/>
  <c r="R16" i="2" s="1"/>
  <c r="O16" i="2"/>
  <c r="K16" i="2"/>
  <c r="J16" i="2"/>
  <c r="H16" i="2"/>
  <c r="Q15" i="2"/>
  <c r="R15" i="2" s="1"/>
  <c r="O15" i="2"/>
  <c r="K15" i="2"/>
  <c r="J15" i="2"/>
  <c r="H15" i="2"/>
  <c r="Q14" i="2"/>
  <c r="R14" i="2" s="1"/>
  <c r="O14" i="2"/>
  <c r="K14" i="2"/>
  <c r="J14" i="2"/>
  <c r="H14" i="2"/>
  <c r="Q13" i="2"/>
  <c r="R13" i="2" s="1"/>
  <c r="O13" i="2"/>
  <c r="K13" i="2"/>
  <c r="J13" i="2"/>
  <c r="H13" i="2"/>
  <c r="Q12" i="2"/>
  <c r="R12" i="2" s="1"/>
  <c r="O12" i="2"/>
  <c r="K12" i="2"/>
  <c r="J12" i="2"/>
  <c r="H12" i="2"/>
  <c r="Q11" i="2"/>
  <c r="R11" i="2" s="1"/>
  <c r="O11" i="2"/>
  <c r="K11" i="2"/>
  <c r="J11" i="2"/>
  <c r="H11" i="2"/>
  <c r="Q10" i="2"/>
  <c r="R10" i="2" s="1"/>
  <c r="O10" i="2"/>
  <c r="K10" i="2"/>
  <c r="J10" i="2"/>
  <c r="H10" i="2"/>
  <c r="H81" i="2" l="1"/>
  <c r="H125" i="2"/>
  <c r="H92" i="2"/>
  <c r="H117" i="2"/>
  <c r="H121" i="2"/>
  <c r="H126" i="2" l="1"/>
  <c r="R127" i="2"/>
  <c r="R128" i="2" s="1"/>
  <c r="H127" i="2" l="1"/>
  <c r="H128" i="2" s="1"/>
</calcChain>
</file>

<file path=xl/sharedStrings.xml><?xml version="1.0" encoding="utf-8"?>
<sst xmlns="http://schemas.openxmlformats.org/spreadsheetml/2006/main" count="523" uniqueCount="111">
  <si>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</si>
  <si>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</si>
  <si>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</si>
  <si>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</si>
  <si>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</si>
  <si>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</si>
  <si>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</si>
  <si>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</si>
  <si>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</si>
  <si>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</si>
  <si>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</si>
  <si>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</si>
  <si>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</si>
  <si>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</si>
  <si>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</si>
  <si>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</si>
  <si>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</si>
  <si>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</si>
  <si>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шт</t>
  </si>
  <si>
    <t>ИТОГО:</t>
  </si>
  <si>
    <t>1.5. филиал АО "ДРСК" "ЭС ЕАО" (Отгрузочные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6)</t>
  </si>
  <si>
    <t>компл</t>
  </si>
  <si>
    <r>
      <rPr>
        <b/>
        <u/>
        <sz val="11"/>
        <rFont val="Times New Roman"/>
        <family val="1"/>
        <charset val="204"/>
      </rPr>
      <t>1.1 филиал АО "ДРСК" "Амурские ЭС"</t>
    </r>
    <r>
      <rPr>
        <b/>
        <sz val="11"/>
        <rFont val="Times New Roman"/>
        <family val="1"/>
        <charset val="204"/>
      </rPr>
      <t xml:space="preserve"> (Отгрузочные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179)</t>
    </r>
  </si>
  <si>
    <r>
      <rPr>
        <b/>
        <u/>
        <sz val="11"/>
        <rFont val="Times New Roman"/>
        <family val="1"/>
        <charset val="204"/>
      </rPr>
      <t xml:space="preserve">1.1 филиал АО "ДРСК" "Амурские ЭС" </t>
    </r>
    <r>
      <rPr>
        <b/>
        <sz val="11"/>
        <rFont val="Times New Roman"/>
        <family val="1"/>
        <charset val="204"/>
      </rPr>
      <t>(Отгрузочные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179)</t>
    </r>
  </si>
  <si>
    <r>
      <rPr>
        <b/>
        <u/>
        <sz val="11"/>
        <rFont val="Times New Roman"/>
        <family val="1"/>
        <charset val="204"/>
      </rPr>
      <t>1.2. филиал АО "ДРСК" "Приморские электрические сети"</t>
    </r>
    <r>
      <rPr>
        <b/>
        <sz val="11"/>
        <rFont val="Times New Roman"/>
        <family val="1"/>
        <charset val="204"/>
      </rPr>
      <t xml:space="preserve">  (Отгрузочные реквизиты: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22А)   </t>
    </r>
  </si>
  <si>
    <r>
      <rPr>
        <b/>
        <u/>
        <sz val="11"/>
        <rFont val="Times New Roman"/>
        <family val="1"/>
        <charset val="204"/>
      </rPr>
      <t>1.3. филиал АО "ДРСК" "Хабаровские электрические сети" СП Северные ЭС</t>
    </r>
    <r>
      <rPr>
        <b/>
        <sz val="11"/>
        <rFont val="Times New Roman"/>
        <family val="1"/>
        <charset val="204"/>
      </rPr>
      <t xml:space="preserve">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  </r>
  </si>
  <si>
    <r>
      <rPr>
        <b/>
        <u/>
        <sz val="11"/>
        <rFont val="Times New Roman"/>
        <family val="1"/>
        <charset val="204"/>
      </rPr>
      <t>1.3. филиал АО "ДРСК" "Хабаровские электрические сети" СП Северные Э</t>
    </r>
    <r>
      <rPr>
        <b/>
        <sz val="11"/>
        <rFont val="Times New Roman"/>
        <family val="1"/>
        <charset val="204"/>
      </rPr>
      <t>С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  </r>
  </si>
  <si>
    <r>
      <rPr>
        <b/>
        <u/>
        <sz val="11"/>
        <rFont val="Times New Roman"/>
        <family val="1"/>
        <charset val="204"/>
      </rPr>
      <t xml:space="preserve">1.4. филиал АО "ДРСК" "Хабаровские электрические сети" СП Центральные ЭС </t>
    </r>
    <r>
      <rPr>
        <b/>
        <sz val="11"/>
        <rFont val="Times New Roman"/>
        <family val="1"/>
        <charset val="204"/>
      </rPr>
      <t>(Отгрузочные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13)</t>
    </r>
  </si>
  <si>
    <r>
      <rPr>
        <b/>
        <u/>
        <sz val="11"/>
        <rFont val="Times New Roman"/>
        <family val="1"/>
        <charset val="204"/>
      </rPr>
      <t>1.5. филиал АО "ДРСК" "ЭС ЕАО"</t>
    </r>
    <r>
      <rPr>
        <b/>
        <sz val="11"/>
        <rFont val="Times New Roman"/>
        <family val="1"/>
        <charset val="204"/>
      </rPr>
      <t xml:space="preserve"> (Отгрузочные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6)</t>
    </r>
  </si>
  <si>
    <r>
      <rPr>
        <b/>
        <u/>
        <sz val="11"/>
        <rFont val="Times New Roman"/>
        <family val="1"/>
        <charset val="204"/>
      </rPr>
      <t xml:space="preserve">1.6. филиал АО "Южно-Якутские электрические сети" </t>
    </r>
    <r>
      <rPr>
        <b/>
        <sz val="11"/>
        <rFont val="Times New Roman"/>
        <family val="1"/>
        <charset val="204"/>
      </rPr>
      <t xml:space="preserve">(Отгрузочные реквизиты для транспортной компании: Республика Саха (Якутия), г. Алдан, ул. Тарабукина 60а (для филиала АО "ДРСК" "ЮЯЭС"))        </t>
    </r>
  </si>
  <si>
    <r>
      <rPr>
        <b/>
        <u/>
        <sz val="11"/>
        <rFont val="Times New Roman"/>
        <family val="1"/>
        <charset val="204"/>
      </rPr>
      <t>1.6. филиал АО "Южно-Якутские электрические сети"</t>
    </r>
    <r>
      <rPr>
        <b/>
        <sz val="11"/>
        <rFont val="Times New Roman"/>
        <family val="1"/>
        <charset val="204"/>
      </rPr>
      <t xml:space="preserve"> (Отгрузочные реквизиты для транспортной компании: Республика Саха (Якутия), г. Алдан, ул. Тарабукина 60а (для филиала АО "ДРСК" "ЮЯЭС"))        </t>
    </r>
  </si>
  <si>
    <t>Брюки мужские на утепляющей прокладке р. 60-62/182-188</t>
  </si>
  <si>
    <t>ГОСТ 12.4.236-2011 ССБТ</t>
  </si>
  <si>
    <t>Костюм для защиты от механических воздействий, проколов и порезов на утепляющей прокладке р. 44-46/158-164</t>
  </si>
  <si>
    <t>ТУ</t>
  </si>
  <si>
    <t>Костюм для защиты от механических воздействий, проколов и порезов на утепляющей прокладке р. 48-50/170-176</t>
  </si>
  <si>
    <t>Костюм для защиты от механических воздействий, проколов и порезов на утепляющей прокладке р. 48-50/182-188</t>
  </si>
  <si>
    <t>Костюм для защиты от механических воздействий, проколов и порезов на утепляющей прокладке р. 52-54/158-164</t>
  </si>
  <si>
    <t>Костюм для защиты от механических воздействий, проколов и порезов на утепляющей прокладке р. 52-54/170-176</t>
  </si>
  <si>
    <t>Костюм для защиты от механических воздействий, проколов и порезов на утепляющей прокладке р. 52-54/182-188</t>
  </si>
  <si>
    <t>Костюм для защиты от механических воздействий, проколов и порезов на утепляющей прокладке р. 56-58/170-176</t>
  </si>
  <si>
    <t>Костюм для защиты от механических воздействий, проколов и порезов на утепляющей прокладке р. 56-58/194-200</t>
  </si>
  <si>
    <t>Костюм для защиты от механических воздействий, проколов и порезов на утепляющей прокладке р. 60-62/182-188</t>
  </si>
  <si>
    <t>Костюм для защиты от растворов кислот и щелочей на утепленной прокладке 48-50/170-176</t>
  </si>
  <si>
    <t>Костюм для защиты от растворов кислот и щелочей на утепляющей прокладке р. 52-54/170-176</t>
  </si>
  <si>
    <t>Краги утеплённые спилковые (иск. мех, пятипалые)</t>
  </si>
  <si>
    <t>ТР ТС 019/2011 защита от повышенных температур, искр, брызг и расплавленного металла</t>
  </si>
  <si>
    <t>Куртка женская на утепляющей прокладке р. 48-50/158-164</t>
  </si>
  <si>
    <t>Куртка мужская на утепляющей прокладке р. 56-58/182-188</t>
  </si>
  <si>
    <t>Перчатки морозостойкие, утепленные с полимерным покрытием (Arcticus 2606WV)</t>
  </si>
  <si>
    <t>ТР ТС 019/2011 для защиты от механических воздействий и от проколов и порезов, р-р 10</t>
  </si>
  <si>
    <t>ТР ТС 019/2011 для защиты от механических воздействий и от проколов и порезов, р-р 11</t>
  </si>
  <si>
    <t>ТР ТС 019/2011 для защиты от механических воздействий и от проколов и порезов, р-р 9</t>
  </si>
  <si>
    <t>Перчатки морозостойкие, утепленные с полимерным покрытием (Nitras 1606W)</t>
  </si>
  <si>
    <t>Перчатки спилковые утепленные</t>
  </si>
  <si>
    <t>ТР ТС 019/2011 защита от искр и брызг раскаленного металла</t>
  </si>
  <si>
    <t>Перчатки утепленные (вязаные-шерсть + акрил, ут-ль Тинсулейт)</t>
  </si>
  <si>
    <t>ТР ТС 017/2011 защита от механических воздействий, р-р 10</t>
  </si>
  <si>
    <t>ТР ТС 017/2011 защита от механических воздействий, р-р 11</t>
  </si>
  <si>
    <t>Перчатки утепленные (полиэфир +флис, ут-ль - Тинсулейт, накладки -ПВХ</t>
  </si>
  <si>
    <t>ТР ТС 017/2011 защита от механических воздействий</t>
  </si>
  <si>
    <t>Перчатки утепленные со спилковым наладонником (шерсть+акрил, ут-ль Тинсулейт)</t>
  </si>
  <si>
    <t>ТР ТС 017/2011 защита от механических воздействий, р-р 9</t>
  </si>
  <si>
    <t>Рукавицы утепленные с меховым утеплителем (овчина)</t>
  </si>
  <si>
    <t>ТР ТС 017/2011 защита от механических воздействий р-р 2</t>
  </si>
  <si>
    <t>ТР ТС 017/2011 защита от механических воздействий р-р 1</t>
  </si>
  <si>
    <t>пар</t>
  </si>
  <si>
    <t>Брюки мужские на утепляющей прокладке  р. 48-50/170-176</t>
  </si>
  <si>
    <t>Брюки мужские на утепляющей прокладке  р. 52-54/170-176</t>
  </si>
  <si>
    <t>Брюки мужские на утепляющей прокладке  р. 52-54/182-188</t>
  </si>
  <si>
    <t>Брюки мужские на утепляющей прокладке  р. 56-58/170-176</t>
  </si>
  <si>
    <t>Брюки мужские на утепляющей прокладке  р. 56-58/182-188</t>
  </si>
  <si>
    <t>Брюки мужские на утепляющей прокладке  р. 60-62/170-176</t>
  </si>
  <si>
    <t>Костюм женский на утепляющей прокладке (для контролеров) р. 104-108/170-176</t>
  </si>
  <si>
    <t>Костюм женский на утепляющей прокладке (для контролеров) р. 112-116/170-176</t>
  </si>
  <si>
    <t>Костюм женский на утепляющей прокладке (для контролеров) р. 88-92/158-164</t>
  </si>
  <si>
    <t>ГОСт 12.4.236-2011 ССБТ</t>
  </si>
  <si>
    <t>Костюм женский на утепляющей прокладке (для контролеров) р. 96-100/158-164</t>
  </si>
  <si>
    <t>Костюм женский на утепляющей прокладке (для контролеров) р. 96-100/170-176</t>
  </si>
  <si>
    <t>Куртка женская  на утепляющей прокладке р. 44-46/158-164</t>
  </si>
  <si>
    <t>Куртка женская на утепляющей прокладке  р. 48-50/158-164</t>
  </si>
  <si>
    <t>Куртка женская  на утепляющей прокладке  р. 52-54/158-164</t>
  </si>
  <si>
    <t>Куртка женская на утепляющей прокладке  р. 56-58/170-176</t>
  </si>
  <si>
    <t>Куртка мужская на утепляющей прокладке р. 48-50/158-164</t>
  </si>
  <si>
    <t>Куртка мужская на утепляющей прокладке  р. 48-50/170-176</t>
  </si>
  <si>
    <t>Куртка мужская на утепляющей прокладке  р. 52-54/170-176</t>
  </si>
  <si>
    <t>Куртка мужская на утепляющей прокладке  р. 52-54/182-188</t>
  </si>
  <si>
    <t>Куртка мужская  на утепляющей прокладке  р. 56-58/158-164</t>
  </si>
  <si>
    <t>Куртка мужская  на утепляющей прокладке  р. 56-58/170-176</t>
  </si>
  <si>
    <t>Перчатки морозостойкие, утепленные с полимерным покрытием (Arcticus 2606WV) р-р 10</t>
  </si>
  <si>
    <t>ТР ТС 019/2011 для защиты от механических воздействий и от проколов и порезов</t>
  </si>
  <si>
    <t>Перчатки морозостойкие, утепленные с полимерным покрытием (Arcticus 2606WV) р-р 11</t>
  </si>
  <si>
    <t>Перчатки морозостойкие, утепленные с полимерным покрытием (Arcticus 2606WV) р-р 9</t>
  </si>
  <si>
    <t>Перчатки морозостойкие, утепленные с полимерным покрытием (Nitras 1606W) р-р 10</t>
  </si>
  <si>
    <t>Перчатки спилковые р-р 10</t>
  </si>
  <si>
    <t>Перчатки утепленные (вязаные-шерсть + акрил, ут-ль Тинсулейт) р-р 10</t>
  </si>
  <si>
    <t>Перчатки утепленные (вязаные-шерсть + акрил, ут-ль Тинсулейт) р-р 11</t>
  </si>
  <si>
    <t>Перчатки утепленные (вязаные-шерсть + акрил, ут-ль Тинсулейт) р-р 9</t>
  </si>
  <si>
    <t>Перчатки утепленные со спилковым наладонником (шерсть+акрил, ут-ль Тинсулейт) р-р 10</t>
  </si>
  <si>
    <t>Перчатки утепленные со спилковым наладонником (шерсть+акрил, ут-ль Тинсулейт) р-р 11</t>
  </si>
  <si>
    <t>Перчатки утепленные со спилковым наладонником (шерсть+акрил, ут-ль Тинсулейт) р-р 9</t>
  </si>
  <si>
    <t>Рукавицы утепленные (п/ш ватин)</t>
  </si>
  <si>
    <t>ТР ТС 019/2011 защита от механических воздействий р-р 2</t>
  </si>
  <si>
    <t>ТР ТС 019/2011 защита от механических воздействий р-р 1</t>
  </si>
  <si>
    <t>Костюм для защиты от механических воздействий, проколов и порезов на утепляющей прокладке р. 44-46/170-176</t>
  </si>
  <si>
    <t>Костюм для защиты от механических воздействий, проколов и порезов на утепляющей прокладке р. 48-50/158-164</t>
  </si>
  <si>
    <t>Костюм для защиты от механических воздействий, проколов и порезов на утепляющей прокладке р. 52-54/194-200</t>
  </si>
  <si>
    <t>Костюм для защиты от механических воздействий, проколов и порезов на утепляющей прокладке р. 56-58/182-188</t>
  </si>
  <si>
    <t>Костюм женский на утепляющей прокладке (для контролеров) р. 104-108/158-164</t>
  </si>
  <si>
    <t>Костюм женский на утепляющей прокладке (для контролеров) р. 88-92/170-176</t>
  </si>
  <si>
    <t>Лот 2 СИЗ зимние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</si>
</sst>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"/>
  </numFmts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6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thin">
        <color rgb="FF00206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rgb="FF00206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1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4" fontId="6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7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0" fontId="1" fillId="4" borderId="4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1" fillId="4" borderId="38" xfId="0" applyFont="1" applyFill="1" applyBorder="1" applyAlignment="1">
      <alignment vertical="center" wrapText="1"/>
    </xf>
    <xf numFmtId="4" fontId="6" fillId="2" borderId="27" xfId="0" applyNumberFormat="1" applyFont="1" applyFill="1" applyBorder="1" applyAlignment="1" applyProtection="1">
      <alignment vertical="top" wrapText="1"/>
    </xf>
    <xf numFmtId="0" fontId="0" fillId="0" borderId="0" xfId="0" applyAlignment="1"/>
    <xf numFmtId="0" fontId="9" fillId="0" borderId="0" xfId="0" applyFont="1" applyFill="1" applyAlignment="1">
      <alignment horizontal="center" vertical="top"/>
    </xf>
    <xf numFmtId="4" fontId="10" fillId="0" borderId="44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4" fontId="10" fillId="0" borderId="16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/>
    </xf>
    <xf numFmtId="0" fontId="10" fillId="0" borderId="0" xfId="0" applyFont="1" applyFill="1" applyAlignment="1">
      <alignment horizontal="center" vertical="top"/>
    </xf>
    <xf numFmtId="4" fontId="10" fillId="0" borderId="25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vertical="top"/>
    </xf>
    <xf numFmtId="4" fontId="10" fillId="0" borderId="23" xfId="0" applyNumberFormat="1" applyFont="1" applyFill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2" fillId="4" borderId="39" xfId="0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 applyProtection="1">
      <alignment horizontal="center" vertical="top" wrapText="1"/>
      <protection locked="0"/>
    </xf>
    <xf numFmtId="4" fontId="10" fillId="0" borderId="28" xfId="0" applyNumberFormat="1" applyFont="1" applyFill="1" applyBorder="1" applyAlignment="1" applyProtection="1">
      <alignment horizontal="center" vertical="top" wrapText="1"/>
      <protection locked="0"/>
    </xf>
    <xf numFmtId="4" fontId="9" fillId="0" borderId="28" xfId="0" applyNumberFormat="1" applyFont="1" applyFill="1" applyBorder="1" applyAlignment="1">
      <alignment horizontal="center" vertical="top"/>
    </xf>
    <xf numFmtId="4" fontId="10" fillId="0" borderId="34" xfId="0" applyNumberFormat="1" applyFont="1" applyFill="1" applyBorder="1" applyAlignment="1">
      <alignment horizontal="center" vertical="top"/>
    </xf>
    <xf numFmtId="4" fontId="9" fillId="0" borderId="6" xfId="0" applyNumberFormat="1" applyFont="1" applyFill="1" applyBorder="1" applyAlignment="1" applyProtection="1">
      <alignment horizontal="center" vertical="top" wrapText="1"/>
      <protection locked="0"/>
    </xf>
    <xf numFmtId="4" fontId="10" fillId="0" borderId="33" xfId="0" applyNumberFormat="1" applyFont="1" applyFill="1" applyBorder="1" applyAlignment="1" applyProtection="1">
      <alignment horizontal="center" vertical="top" wrapText="1"/>
      <protection locked="0"/>
    </xf>
    <xf numFmtId="4" fontId="10" fillId="0" borderId="8" xfId="0" applyNumberFormat="1" applyFont="1" applyFill="1" applyBorder="1" applyAlignment="1" applyProtection="1">
      <alignment horizontal="center" vertical="top" wrapText="1"/>
      <protection locked="0"/>
    </xf>
    <xf numFmtId="4" fontId="10" fillId="0" borderId="65" xfId="0" applyNumberFormat="1" applyFont="1" applyFill="1" applyBorder="1" applyAlignment="1" applyProtection="1">
      <alignment horizontal="center" vertical="top" wrapText="1"/>
      <protection locked="0"/>
    </xf>
    <xf numFmtId="4" fontId="13" fillId="2" borderId="27" xfId="0" applyNumberFormat="1" applyFont="1" applyFill="1" applyBorder="1" applyAlignment="1" applyProtection="1">
      <alignment horizontal="right" vertical="top" wrapText="1"/>
    </xf>
    <xf numFmtId="0" fontId="14" fillId="0" borderId="0" xfId="0" applyFont="1"/>
    <xf numFmtId="1" fontId="2" fillId="0" borderId="0" xfId="0" applyNumberFormat="1" applyFont="1" applyBorder="1" applyAlignment="1">
      <alignment horizontal="center" vertical="top" wrapText="1"/>
    </xf>
    <xf numFmtId="1" fontId="1" fillId="4" borderId="39" xfId="0" applyNumberFormat="1" applyFont="1" applyFill="1" applyBorder="1" applyAlignment="1">
      <alignment horizontal="center" vertical="center" wrapText="1"/>
    </xf>
    <xf numFmtId="1" fontId="6" fillId="2" borderId="27" xfId="0" applyNumberFormat="1" applyFont="1" applyFill="1" applyBorder="1" applyAlignment="1" applyProtection="1">
      <alignment horizontal="right" vertical="top" wrapText="1"/>
    </xf>
    <xf numFmtId="1" fontId="0" fillId="0" borderId="0" xfId="0" applyNumberFormat="1"/>
    <xf numFmtId="1" fontId="1" fillId="4" borderId="6" xfId="0" applyNumberFormat="1" applyFont="1" applyFill="1" applyBorder="1" applyAlignment="1">
      <alignment horizontal="center" vertical="center" wrapText="1"/>
    </xf>
    <xf numFmtId="1" fontId="6" fillId="2" borderId="0" xfId="0" applyNumberFormat="1" applyFont="1" applyFill="1" applyBorder="1" applyAlignment="1" applyProtection="1">
      <alignment horizontal="right" vertical="top" wrapText="1"/>
    </xf>
    <xf numFmtId="0" fontId="9" fillId="0" borderId="28" xfId="0" applyFont="1" applyFill="1" applyBorder="1" applyAlignment="1">
      <alignment horizontal="left" vertical="top" wrapText="1"/>
    </xf>
    <xf numFmtId="0" fontId="9" fillId="0" borderId="28" xfId="0" applyFont="1" applyFill="1" applyBorder="1" applyAlignment="1">
      <alignment horizontal="center" vertical="top" wrapText="1"/>
    </xf>
    <xf numFmtId="0" fontId="10" fillId="0" borderId="45" xfId="0" applyFont="1" applyFill="1" applyBorder="1" applyAlignment="1">
      <alignment horizontal="center" vertical="top" wrapText="1"/>
    </xf>
    <xf numFmtId="0" fontId="9" fillId="0" borderId="49" xfId="0" applyFont="1" applyFill="1" applyBorder="1" applyAlignment="1">
      <alignment horizontal="center" vertical="top"/>
    </xf>
    <xf numFmtId="1" fontId="9" fillId="0" borderId="28" xfId="0" applyNumberFormat="1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49" fontId="9" fillId="0" borderId="14" xfId="0" applyNumberFormat="1" applyFont="1" applyFill="1" applyBorder="1" applyAlignment="1">
      <alignment horizontal="left" vertical="top" wrapText="1"/>
    </xf>
    <xf numFmtId="49" fontId="9" fillId="0" borderId="8" xfId="0" applyNumberFormat="1" applyFont="1" applyFill="1" applyBorder="1" applyAlignment="1" applyProtection="1">
      <alignment horizontal="left" vertical="top" wrapText="1"/>
      <protection locked="0"/>
    </xf>
    <xf numFmtId="4" fontId="9" fillId="0" borderId="8" xfId="0" applyNumberFormat="1" applyFont="1" applyFill="1" applyBorder="1" applyAlignment="1">
      <alignment horizontal="center" vertical="top" wrapText="1"/>
    </xf>
    <xf numFmtId="1" fontId="9" fillId="0" borderId="8" xfId="0" applyNumberFormat="1" applyFont="1" applyFill="1" applyBorder="1" applyAlignment="1">
      <alignment horizontal="center" vertical="top" wrapText="1"/>
    </xf>
    <xf numFmtId="4" fontId="9" fillId="0" borderId="9" xfId="0" applyNumberFormat="1" applyFont="1" applyFill="1" applyBorder="1" applyAlignment="1">
      <alignment horizontal="center" vertical="top" wrapText="1"/>
    </xf>
    <xf numFmtId="0" fontId="10" fillId="0" borderId="52" xfId="0" applyFont="1" applyFill="1" applyBorder="1" applyAlignment="1">
      <alignment horizontal="center" vertical="top"/>
    </xf>
    <xf numFmtId="0" fontId="10" fillId="0" borderId="28" xfId="0" applyFont="1" applyFill="1" applyBorder="1" applyAlignment="1">
      <alignment vertical="top" wrapText="1"/>
    </xf>
    <xf numFmtId="0" fontId="10" fillId="0" borderId="28" xfId="0" applyFont="1" applyFill="1" applyBorder="1" applyAlignment="1">
      <alignment horizontal="left" vertical="top" wrapText="1"/>
    </xf>
    <xf numFmtId="0" fontId="10" fillId="0" borderId="28" xfId="0" applyFont="1" applyFill="1" applyBorder="1" applyAlignment="1">
      <alignment horizontal="center" vertical="top" wrapText="1"/>
    </xf>
    <xf numFmtId="1" fontId="10" fillId="0" borderId="28" xfId="0" applyNumberFormat="1" applyFont="1" applyFill="1" applyBorder="1" applyAlignment="1">
      <alignment horizontal="center" vertical="top"/>
    </xf>
    <xf numFmtId="4" fontId="10" fillId="0" borderId="50" xfId="0" applyNumberFormat="1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/>
    </xf>
    <xf numFmtId="49" fontId="10" fillId="0" borderId="24" xfId="0" applyNumberFormat="1" applyFont="1" applyFill="1" applyBorder="1" applyAlignment="1">
      <alignment horizontal="left" vertical="top" wrapText="1"/>
    </xf>
    <xf numFmtId="49" fontId="10" fillId="0" borderId="14" xfId="0" applyNumberFormat="1" applyFont="1" applyFill="1" applyBorder="1" applyAlignment="1" applyProtection="1">
      <alignment horizontal="left" vertical="top" wrapText="1"/>
      <protection locked="0"/>
    </xf>
    <xf numFmtId="4" fontId="10" fillId="0" borderId="8" xfId="0" applyNumberFormat="1" applyFont="1" applyFill="1" applyBorder="1" applyAlignment="1">
      <alignment horizontal="center" vertical="top" wrapText="1"/>
    </xf>
    <xf numFmtId="1" fontId="10" fillId="0" borderId="8" xfId="0" applyNumberFormat="1" applyFont="1" applyFill="1" applyBorder="1" applyAlignment="1">
      <alignment horizontal="center" vertical="top" wrapText="1"/>
    </xf>
    <xf numFmtId="4" fontId="10" fillId="0" borderId="9" xfId="0" applyNumberFormat="1" applyFont="1" applyFill="1" applyBorder="1" applyAlignment="1">
      <alignment horizontal="center" vertical="top" wrapText="1"/>
    </xf>
    <xf numFmtId="0" fontId="9" fillId="0" borderId="55" xfId="0" applyFont="1" applyFill="1" applyBorder="1" applyAlignment="1">
      <alignment horizontal="center" vertical="top"/>
    </xf>
    <xf numFmtId="4" fontId="9" fillId="0" borderId="56" xfId="0" applyNumberFormat="1" applyFont="1" applyFill="1" applyBorder="1" applyAlignment="1" applyProtection="1">
      <alignment horizontal="center" vertical="top" wrapText="1"/>
    </xf>
    <xf numFmtId="3" fontId="9" fillId="0" borderId="8" xfId="0" applyNumberFormat="1" applyFont="1" applyFill="1" applyBorder="1" applyAlignment="1">
      <alignment horizontal="center" vertical="top" wrapText="1"/>
    </xf>
    <xf numFmtId="4" fontId="9" fillId="0" borderId="57" xfId="0" applyNumberFormat="1" applyFont="1" applyFill="1" applyBorder="1" applyAlignment="1" applyProtection="1">
      <alignment horizontal="center" vertical="top" wrapText="1"/>
    </xf>
    <xf numFmtId="0" fontId="10" fillId="0" borderId="34" xfId="0" applyFont="1" applyFill="1" applyBorder="1" applyAlignment="1">
      <alignment vertical="top" wrapText="1"/>
    </xf>
    <xf numFmtId="0" fontId="10" fillId="0" borderId="34" xfId="0" applyFont="1" applyFill="1" applyBorder="1" applyAlignment="1">
      <alignment horizontal="left" vertical="top" wrapText="1"/>
    </xf>
    <xf numFmtId="0" fontId="10" fillId="0" borderId="34" xfId="0" applyFont="1" applyFill="1" applyBorder="1" applyAlignment="1">
      <alignment horizontal="center" vertical="top" wrapText="1"/>
    </xf>
    <xf numFmtId="1" fontId="10" fillId="0" borderId="34" xfId="0" applyNumberFormat="1" applyFont="1" applyFill="1" applyBorder="1" applyAlignment="1">
      <alignment horizontal="center" vertical="top"/>
    </xf>
    <xf numFmtId="4" fontId="10" fillId="0" borderId="51" xfId="0" applyNumberFormat="1" applyFont="1" applyFill="1" applyBorder="1" applyAlignment="1" applyProtection="1">
      <alignment horizontal="center" vertical="top" wrapText="1"/>
    </xf>
    <xf numFmtId="3" fontId="10" fillId="0" borderId="8" xfId="0" applyNumberFormat="1" applyFont="1" applyFill="1" applyBorder="1" applyAlignment="1">
      <alignment horizontal="center" vertical="top" wrapText="1"/>
    </xf>
    <xf numFmtId="1" fontId="9" fillId="0" borderId="8" xfId="0" applyNumberFormat="1" applyFont="1" applyFill="1" applyBorder="1" applyAlignment="1" applyProtection="1">
      <alignment horizontal="center" vertical="top" wrapText="1"/>
      <protection locked="0"/>
    </xf>
    <xf numFmtId="0" fontId="10" fillId="0" borderId="60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left" vertical="top" wrapText="1"/>
    </xf>
    <xf numFmtId="1" fontId="10" fillId="0" borderId="33" xfId="0" applyNumberFormat="1" applyFont="1" applyFill="1" applyBorder="1" applyAlignment="1" applyProtection="1">
      <alignment horizontal="center" vertical="top" wrapText="1"/>
      <protection locked="0"/>
    </xf>
    <xf numFmtId="4" fontId="10" fillId="0" borderId="58" xfId="0" applyNumberFormat="1" applyFont="1" applyFill="1" applyBorder="1" applyAlignment="1" applyProtection="1">
      <alignment horizontal="center" vertical="top" wrapText="1"/>
    </xf>
    <xf numFmtId="1" fontId="9" fillId="0" borderId="28" xfId="0" applyNumberFormat="1" applyFont="1" applyBorder="1" applyAlignment="1">
      <alignment horizontal="center" vertical="top"/>
    </xf>
    <xf numFmtId="0" fontId="10" fillId="0" borderId="49" xfId="0" applyFont="1" applyFill="1" applyBorder="1" applyAlignment="1">
      <alignment horizontal="center" vertical="top"/>
    </xf>
    <xf numFmtId="1" fontId="10" fillId="0" borderId="0" xfId="0" applyNumberFormat="1" applyFont="1" applyFill="1" applyBorder="1" applyAlignment="1">
      <alignment horizontal="center" vertical="top"/>
    </xf>
    <xf numFmtId="4" fontId="10" fillId="0" borderId="57" xfId="0" applyNumberFormat="1" applyFont="1" applyFill="1" applyBorder="1" applyAlignment="1" applyProtection="1">
      <alignment horizontal="center" vertical="top" wrapText="1"/>
    </xf>
    <xf numFmtId="0" fontId="10" fillId="0" borderId="28" xfId="0" applyFont="1" applyFill="1" applyBorder="1" applyAlignment="1">
      <alignment horizontal="center" vertical="top"/>
    </xf>
    <xf numFmtId="1" fontId="10" fillId="0" borderId="28" xfId="0" applyNumberFormat="1" applyFont="1" applyFill="1" applyBorder="1" applyAlignment="1" applyProtection="1">
      <alignment horizontal="center" vertical="top" wrapText="1"/>
      <protection locked="0"/>
    </xf>
    <xf numFmtId="4" fontId="10" fillId="0" borderId="28" xfId="0" applyNumberFormat="1" applyFont="1" applyFill="1" applyBorder="1" applyAlignment="1" applyProtection="1">
      <alignment horizontal="center" vertical="top" wrapText="1"/>
    </xf>
    <xf numFmtId="49" fontId="10" fillId="0" borderId="36" xfId="0" applyNumberFormat="1" applyFont="1" applyFill="1" applyBorder="1" applyAlignment="1">
      <alignment horizontal="left" vertical="top" wrapText="1"/>
    </xf>
    <xf numFmtId="49" fontId="10" fillId="0" borderId="28" xfId="0" applyNumberFormat="1" applyFont="1" applyFill="1" applyBorder="1" applyAlignment="1" applyProtection="1">
      <alignment horizontal="left" vertical="top" wrapText="1"/>
      <protection locked="0"/>
    </xf>
    <xf numFmtId="3" fontId="10" fillId="0" borderId="28" xfId="0" applyNumberFormat="1" applyFont="1" applyFill="1" applyBorder="1" applyAlignment="1">
      <alignment horizontal="center" vertical="top" wrapText="1"/>
    </xf>
    <xf numFmtId="4" fontId="10" fillId="0" borderId="28" xfId="0" applyNumberFormat="1" applyFont="1" applyFill="1" applyBorder="1" applyAlignment="1">
      <alignment horizontal="center" vertical="top" wrapText="1"/>
    </xf>
    <xf numFmtId="1" fontId="10" fillId="0" borderId="28" xfId="0" applyNumberFormat="1" applyFont="1" applyFill="1" applyBorder="1" applyAlignment="1">
      <alignment horizontal="center" vertical="top" wrapText="1"/>
    </xf>
    <xf numFmtId="0" fontId="10" fillId="0" borderId="63" xfId="0" applyFont="1" applyFill="1" applyBorder="1" applyAlignment="1">
      <alignment horizontal="center" vertical="top"/>
    </xf>
    <xf numFmtId="49" fontId="10" fillId="0" borderId="64" xfId="0" applyNumberFormat="1" applyFont="1" applyFill="1" applyBorder="1" applyAlignment="1" applyProtection="1">
      <alignment vertical="top" wrapText="1"/>
      <protection locked="0"/>
    </xf>
    <xf numFmtId="49" fontId="10" fillId="0" borderId="64" xfId="0" applyNumberFormat="1" applyFont="1" applyFill="1" applyBorder="1" applyAlignment="1" applyProtection="1">
      <alignment horizontal="left" vertical="top" wrapText="1"/>
      <protection locked="0"/>
    </xf>
    <xf numFmtId="1" fontId="10" fillId="0" borderId="65" xfId="0" applyNumberFormat="1" applyFont="1" applyFill="1" applyBorder="1" applyAlignment="1" applyProtection="1">
      <alignment horizontal="center" vertical="top" wrapText="1"/>
      <protection locked="0"/>
    </xf>
    <xf numFmtId="4" fontId="10" fillId="0" borderId="66" xfId="0" applyNumberFormat="1" applyFont="1" applyFill="1" applyBorder="1" applyAlignment="1" applyProtection="1">
      <alignment horizontal="center" vertical="top" wrapText="1"/>
    </xf>
    <xf numFmtId="49" fontId="10" fillId="0" borderId="14" xfId="0" applyNumberFormat="1" applyFont="1" applyFill="1" applyBorder="1" applyAlignment="1">
      <alignment horizontal="left" vertical="top" wrapText="1"/>
    </xf>
    <xf numFmtId="49" fontId="10" fillId="0" borderId="8" xfId="0" applyNumberFormat="1" applyFont="1" applyFill="1" applyBorder="1" applyAlignment="1" applyProtection="1">
      <alignment horizontal="left" vertical="top" wrapText="1"/>
      <protection locked="0"/>
    </xf>
    <xf numFmtId="0" fontId="9" fillId="0" borderId="28" xfId="0" applyFont="1" applyFill="1" applyBorder="1" applyAlignment="1">
      <alignment vertical="top" wrapText="1"/>
    </xf>
    <xf numFmtId="0" fontId="9" fillId="0" borderId="28" xfId="0" applyFont="1" applyBorder="1" applyAlignment="1">
      <alignment vertical="top" wrapText="1"/>
    </xf>
    <xf numFmtId="0" fontId="9" fillId="0" borderId="28" xfId="0" applyFont="1" applyBorder="1" applyAlignment="1">
      <alignment horizontal="left" vertical="top" wrapText="1"/>
    </xf>
    <xf numFmtId="0" fontId="9" fillId="0" borderId="28" xfId="0" applyFont="1" applyBorder="1" applyAlignment="1">
      <alignment horizontal="center" vertical="top" wrapText="1"/>
    </xf>
    <xf numFmtId="0" fontId="10" fillId="0" borderId="46" xfId="0" applyFont="1" applyFill="1" applyBorder="1" applyAlignment="1">
      <alignment horizontal="center" vertical="top" wrapText="1"/>
    </xf>
    <xf numFmtId="0" fontId="9" fillId="0" borderId="47" xfId="0" applyFont="1" applyFill="1" applyBorder="1" applyAlignment="1">
      <alignment horizontal="center" vertical="top" wrapText="1"/>
    </xf>
    <xf numFmtId="0" fontId="9" fillId="0" borderId="48" xfId="0" applyFont="1" applyFill="1" applyBorder="1" applyAlignment="1">
      <alignment horizontal="center" vertical="top" wrapText="1"/>
    </xf>
    <xf numFmtId="0" fontId="10" fillId="0" borderId="29" xfId="0" applyFont="1" applyFill="1" applyBorder="1" applyAlignment="1">
      <alignment horizontal="center" vertical="top" wrapText="1"/>
    </xf>
    <xf numFmtId="0" fontId="9" fillId="0" borderId="27" xfId="0" applyFont="1" applyFill="1" applyBorder="1" applyAlignment="1">
      <alignment horizontal="center" vertical="top" wrapText="1"/>
    </xf>
    <xf numFmtId="0" fontId="9" fillId="0" borderId="30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10" fillId="0" borderId="53" xfId="0" applyFont="1" applyFill="1" applyBorder="1" applyAlignment="1">
      <alignment horizontal="center" vertical="top" wrapText="1"/>
    </xf>
    <xf numFmtId="0" fontId="9" fillId="0" borderId="35" xfId="0" applyFont="1" applyFill="1" applyBorder="1" applyAlignment="1">
      <alignment horizontal="center" vertical="top" wrapText="1"/>
    </xf>
    <xf numFmtId="0" fontId="9" fillId="0" borderId="54" xfId="0" applyFont="1" applyFill="1" applyBorder="1" applyAlignment="1">
      <alignment horizontal="center" vertical="top" wrapText="1"/>
    </xf>
    <xf numFmtId="0" fontId="10" fillId="0" borderId="31" xfId="0" applyFont="1" applyFill="1" applyBorder="1" applyAlignment="1">
      <alignment horizontal="center" vertical="top" wrapText="1"/>
    </xf>
    <xf numFmtId="0" fontId="9" fillId="0" borderId="32" xfId="0" applyFont="1" applyFill="1" applyBorder="1" applyAlignment="1">
      <alignment horizontal="center" vertical="top" wrapText="1"/>
    </xf>
    <xf numFmtId="0" fontId="9" fillId="0" borderId="25" xfId="0" applyFont="1" applyFill="1" applyBorder="1" applyAlignment="1">
      <alignment horizontal="center" vertical="top" wrapText="1"/>
    </xf>
    <xf numFmtId="0" fontId="10" fillId="0" borderId="59" xfId="0" applyFont="1" applyFill="1" applyBorder="1" applyAlignment="1">
      <alignment horizontal="center" vertical="top" wrapText="1"/>
    </xf>
    <xf numFmtId="0" fontId="9" fillId="0" borderId="28" xfId="0" applyFont="1" applyFill="1" applyBorder="1" applyAlignment="1">
      <alignment vertical="top" wrapText="1"/>
    </xf>
    <xf numFmtId="0" fontId="9" fillId="0" borderId="50" xfId="0" applyFont="1" applyFill="1" applyBorder="1" applyAlignment="1">
      <alignment vertical="top" wrapText="1"/>
    </xf>
    <xf numFmtId="0" fontId="9" fillId="0" borderId="32" xfId="0" applyFont="1" applyFill="1" applyBorder="1" applyAlignment="1">
      <alignment vertical="top" wrapText="1"/>
    </xf>
    <xf numFmtId="0" fontId="9" fillId="0" borderId="25" xfId="0" applyFont="1" applyFill="1" applyBorder="1" applyAlignment="1">
      <alignment vertical="top" wrapText="1"/>
    </xf>
    <xf numFmtId="4" fontId="10" fillId="0" borderId="20" xfId="0" applyNumberFormat="1" applyFont="1" applyFill="1" applyBorder="1" applyAlignment="1" applyProtection="1">
      <alignment horizontal="right" vertical="top" wrapText="1"/>
    </xf>
    <xf numFmtId="4" fontId="10" fillId="0" borderId="19" xfId="0" applyNumberFormat="1" applyFont="1" applyFill="1" applyBorder="1" applyAlignment="1" applyProtection="1">
      <alignment horizontal="right" vertical="top" wrapText="1"/>
    </xf>
    <xf numFmtId="4" fontId="10" fillId="0" borderId="21" xfId="0" applyNumberFormat="1" applyFont="1" applyFill="1" applyBorder="1" applyAlignment="1" applyProtection="1">
      <alignment horizontal="right" vertical="top" wrapText="1"/>
    </xf>
    <xf numFmtId="4" fontId="10" fillId="0" borderId="22" xfId="0" applyNumberFormat="1" applyFont="1" applyFill="1" applyBorder="1" applyAlignment="1" applyProtection="1">
      <alignment horizontal="right" vertical="top" wrapText="1"/>
    </xf>
    <xf numFmtId="4" fontId="10" fillId="0" borderId="15" xfId="0" applyNumberFormat="1" applyFont="1" applyFill="1" applyBorder="1" applyAlignment="1" applyProtection="1">
      <alignment horizontal="right" vertical="top" wrapText="1"/>
    </xf>
    <xf numFmtId="0" fontId="10" fillId="0" borderId="61" xfId="0" applyFont="1" applyFill="1" applyBorder="1" applyAlignment="1">
      <alignment horizontal="center" vertical="top" wrapText="1"/>
    </xf>
    <xf numFmtId="0" fontId="9" fillId="0" borderId="62" xfId="0" applyFont="1" applyFill="1" applyBorder="1" applyAlignment="1">
      <alignment vertical="top" wrapText="1"/>
    </xf>
    <xf numFmtId="4" fontId="10" fillId="0" borderId="41" xfId="0" applyNumberFormat="1" applyFont="1" applyFill="1" applyBorder="1" applyAlignment="1" applyProtection="1">
      <alignment horizontal="right" vertical="top" wrapText="1"/>
    </xf>
    <xf numFmtId="4" fontId="10" fillId="0" borderId="42" xfId="0" applyNumberFormat="1" applyFont="1" applyFill="1" applyBorder="1" applyAlignment="1" applyProtection="1">
      <alignment horizontal="right" vertical="top" wrapText="1"/>
    </xf>
    <xf numFmtId="4" fontId="10" fillId="0" borderId="43" xfId="0" applyNumberFormat="1" applyFont="1" applyFill="1" applyBorder="1" applyAlignment="1" applyProtection="1">
      <alignment horizontal="right" vertical="top" wrapText="1"/>
    </xf>
    <xf numFmtId="4" fontId="10" fillId="0" borderId="10" xfId="0" applyNumberFormat="1" applyFont="1" applyFill="1" applyBorder="1" applyAlignment="1" applyProtection="1">
      <alignment horizontal="right" vertical="top" wrapText="1"/>
    </xf>
    <xf numFmtId="4" fontId="10" fillId="0" borderId="11" xfId="0" applyNumberFormat="1" applyFont="1" applyFill="1" applyBorder="1" applyAlignment="1" applyProtection="1">
      <alignment horizontal="right" vertical="top" wrapText="1"/>
    </xf>
    <xf numFmtId="4" fontId="10" fillId="0" borderId="12" xfId="0" applyNumberFormat="1" applyFont="1" applyFill="1" applyBorder="1" applyAlignment="1" applyProtection="1">
      <alignment horizontal="right" vertical="top" wrapText="1"/>
    </xf>
    <xf numFmtId="4" fontId="9" fillId="2" borderId="50" xfId="0" applyNumberFormat="1" applyFont="1" applyFill="1" applyBorder="1" applyAlignment="1">
      <alignment horizontal="center" vertical="top" wrapText="1"/>
    </xf>
    <xf numFmtId="164" fontId="10" fillId="0" borderId="26" xfId="0" applyNumberFormat="1" applyFont="1" applyFill="1" applyBorder="1" applyAlignment="1" applyProtection="1">
      <alignment horizontal="center" vertical="top" wrapText="1"/>
    </xf>
    <xf numFmtId="43" fontId="5" fillId="4" borderId="4" xfId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30"/>
  <sheetViews>
    <sheetView tabSelected="1" zoomScale="85" zoomScaleNormal="85" workbookViewId="0">
      <selection activeCell="G3" sqref="G3"/>
    </sheetView>
  </sheetViews>
  <sheetFormatPr defaultRowHeight="15" x14ac:dyDescent="0.25"/>
  <cols>
    <col min="1" max="1" width="4.5703125" customWidth="1"/>
    <col min="2" max="2" width="9.140625" customWidth="1"/>
    <col min="3" max="3" width="40.140625" style="22" customWidth="1"/>
    <col min="4" max="4" width="25" customWidth="1"/>
    <col min="5" max="5" width="7.140625" customWidth="1"/>
    <col min="6" max="6" width="17.140625" style="44" customWidth="1"/>
    <col min="7" max="7" width="17.140625" style="48" customWidth="1"/>
    <col min="8" max="8" width="22.85546875" customWidth="1"/>
    <col min="11" max="11" width="35.85546875" customWidth="1"/>
    <col min="12" max="12" width="24.42578125" customWidth="1"/>
    <col min="13" max="13" width="21.28515625" customWidth="1"/>
    <col min="14" max="14" width="7.28515625" customWidth="1"/>
    <col min="15" max="15" width="15" customWidth="1"/>
    <col min="16" max="16" width="13.85546875" customWidth="1"/>
    <col min="17" max="17" width="12.7109375" style="48" customWidth="1"/>
    <col min="18" max="18" width="22.7109375" customWidth="1"/>
  </cols>
  <sheetData>
    <row r="1" spans="1:28" ht="34.5" customHeight="1" x14ac:dyDescent="0.25">
      <c r="B1" s="119" t="s">
        <v>2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15.75" thickBot="1" x14ac:dyDescent="0.3">
      <c r="B2" s="1"/>
      <c r="C2" s="19"/>
      <c r="D2" s="1"/>
      <c r="E2" s="1"/>
      <c r="F2" s="33"/>
      <c r="G2" s="45"/>
      <c r="H2" s="1"/>
      <c r="I2" s="1"/>
      <c r="J2" s="1"/>
      <c r="K2" s="1"/>
      <c r="L2" s="1"/>
      <c r="M2" s="1"/>
      <c r="N2" s="1"/>
      <c r="O2" s="1"/>
      <c r="P2" s="1"/>
      <c r="Q2" s="45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30" customHeight="1" thickBot="1" x14ac:dyDescent="0.3">
      <c r="B3" s="120" t="s">
        <v>12</v>
      </c>
      <c r="C3" s="121"/>
      <c r="D3" s="121"/>
      <c r="E3" s="121"/>
      <c r="F3" s="122"/>
      <c r="G3" s="155">
        <v>7232039</v>
      </c>
      <c r="H3" s="8" t="s">
        <v>3</v>
      </c>
      <c r="I3" s="1"/>
      <c r="J3" s="1"/>
      <c r="K3" s="1"/>
      <c r="L3" s="1"/>
      <c r="M3" s="1"/>
      <c r="N3" s="1"/>
      <c r="O3" s="1"/>
      <c r="P3" s="1"/>
      <c r="Q3" s="45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15.75" customHeight="1" x14ac:dyDescent="0.25">
      <c r="B4" s="123" t="s">
        <v>110</v>
      </c>
      <c r="C4" s="123"/>
      <c r="D4" s="123"/>
      <c r="E4" s="123"/>
      <c r="F4" s="123"/>
      <c r="G4" s="123"/>
      <c r="H4" s="123"/>
      <c r="I4" s="1"/>
      <c r="J4" s="1"/>
      <c r="K4" s="1"/>
      <c r="L4" s="1"/>
      <c r="M4" s="1"/>
      <c r="N4" s="1"/>
      <c r="O4" s="1"/>
      <c r="P4" s="1"/>
      <c r="Q4" s="45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14.25" customHeight="1" x14ac:dyDescent="0.25">
      <c r="B5" s="1"/>
      <c r="C5" s="19"/>
      <c r="D5" s="1"/>
      <c r="E5" s="1"/>
      <c r="F5" s="33"/>
      <c r="G5" s="45"/>
      <c r="H5" s="1"/>
      <c r="I5" s="1"/>
      <c r="J5" s="1"/>
      <c r="K5" s="1"/>
      <c r="L5" s="1"/>
      <c r="M5" s="1"/>
      <c r="N5" s="1"/>
      <c r="O5" s="1"/>
      <c r="P5" s="1"/>
      <c r="Q5" s="45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5.75" thickBot="1" x14ac:dyDescent="0.3">
      <c r="B6" s="1"/>
      <c r="C6" s="19"/>
      <c r="D6" s="1"/>
      <c r="E6" s="1"/>
      <c r="F6" s="33"/>
      <c r="G6" s="45"/>
      <c r="H6" s="1"/>
      <c r="I6" s="1"/>
      <c r="J6" s="1"/>
      <c r="K6" s="1"/>
      <c r="L6" s="1"/>
      <c r="M6" s="1"/>
      <c r="N6" s="1"/>
      <c r="O6" s="1"/>
      <c r="P6" s="1"/>
      <c r="Q6" s="45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32.25" customHeight="1" thickBot="1" x14ac:dyDescent="0.3">
      <c r="B7" s="124" t="s">
        <v>13</v>
      </c>
      <c r="C7" s="122"/>
      <c r="D7" s="122"/>
      <c r="E7" s="125"/>
      <c r="F7" s="125"/>
      <c r="G7" s="126"/>
      <c r="H7" s="127"/>
      <c r="I7" s="3"/>
      <c r="J7" s="120" t="s">
        <v>4</v>
      </c>
      <c r="K7" s="121"/>
      <c r="L7" s="121"/>
      <c r="M7" s="121"/>
      <c r="N7" s="121"/>
      <c r="O7" s="121"/>
      <c r="P7" s="121"/>
      <c r="Q7" s="121"/>
      <c r="R7" s="128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15.5" thickBot="1" x14ac:dyDescent="0.3">
      <c r="B8" s="16" t="s">
        <v>5</v>
      </c>
      <c r="C8" s="20" t="s">
        <v>0</v>
      </c>
      <c r="D8" s="17"/>
      <c r="E8" s="17" t="s">
        <v>9</v>
      </c>
      <c r="F8" s="34" t="s">
        <v>10</v>
      </c>
      <c r="G8" s="46" t="s">
        <v>6</v>
      </c>
      <c r="H8" s="18" t="s">
        <v>11</v>
      </c>
      <c r="I8" s="1"/>
      <c r="J8" s="4" t="s">
        <v>5</v>
      </c>
      <c r="K8" s="5" t="s">
        <v>1</v>
      </c>
      <c r="L8" s="5"/>
      <c r="M8" s="6" t="s">
        <v>14</v>
      </c>
      <c r="N8" s="5" t="s">
        <v>9</v>
      </c>
      <c r="O8" s="6" t="s">
        <v>10</v>
      </c>
      <c r="P8" s="6" t="s">
        <v>15</v>
      </c>
      <c r="Q8" s="49" t="s">
        <v>6</v>
      </c>
      <c r="R8" s="7" t="s">
        <v>16</v>
      </c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s="27" customFormat="1" ht="42" customHeight="1" x14ac:dyDescent="0.25">
      <c r="B9" s="53"/>
      <c r="C9" s="113" t="s">
        <v>22</v>
      </c>
      <c r="D9" s="114"/>
      <c r="E9" s="114"/>
      <c r="F9" s="114"/>
      <c r="G9" s="114"/>
      <c r="H9" s="115"/>
      <c r="I9" s="25"/>
      <c r="J9" s="116" t="s">
        <v>23</v>
      </c>
      <c r="K9" s="117"/>
      <c r="L9" s="117"/>
      <c r="M9" s="117"/>
      <c r="N9" s="117"/>
      <c r="O9" s="117"/>
      <c r="P9" s="117"/>
      <c r="Q9" s="117"/>
      <c r="R9" s="118"/>
      <c r="S9" s="25"/>
      <c r="T9" s="25"/>
      <c r="U9" s="25"/>
      <c r="V9" s="25"/>
      <c r="W9" s="25"/>
      <c r="X9" s="25"/>
      <c r="Y9" s="25"/>
      <c r="Z9" s="25"/>
      <c r="AA9" s="25"/>
      <c r="AB9" s="25"/>
    </row>
    <row r="10" spans="1:28" s="27" customFormat="1" ht="34.5" customHeight="1" x14ac:dyDescent="0.25">
      <c r="A10" s="23"/>
      <c r="B10" s="54">
        <v>1</v>
      </c>
      <c r="C10" s="110" t="s">
        <v>31</v>
      </c>
      <c r="D10" s="111" t="s">
        <v>32</v>
      </c>
      <c r="E10" s="112" t="s">
        <v>66</v>
      </c>
      <c r="F10" s="35">
        <v>2550.3728813559323</v>
      </c>
      <c r="G10" s="55">
        <v>1</v>
      </c>
      <c r="H10" s="153">
        <f>F10*G10</f>
        <v>2550.3728813559323</v>
      </c>
      <c r="I10" s="25"/>
      <c r="J10" s="56">
        <f t="shared" ref="J10:K20" si="0">B10</f>
        <v>1</v>
      </c>
      <c r="K10" s="57" t="str">
        <f t="shared" si="0"/>
        <v>Брюки мужские на утепляющей прокладке р. 60-62/182-188</v>
      </c>
      <c r="L10" s="111" t="s">
        <v>32</v>
      </c>
      <c r="M10" s="58"/>
      <c r="N10" s="112" t="s">
        <v>66</v>
      </c>
      <c r="O10" s="59">
        <f>F10</f>
        <v>2550.3728813559323</v>
      </c>
      <c r="P10" s="35"/>
      <c r="Q10" s="60">
        <f>G10</f>
        <v>1</v>
      </c>
      <c r="R10" s="61">
        <f>P10*Q10</f>
        <v>0</v>
      </c>
      <c r="S10" s="25"/>
      <c r="T10" s="25"/>
      <c r="U10" s="25"/>
      <c r="V10" s="25"/>
      <c r="W10" s="25"/>
      <c r="X10" s="25"/>
      <c r="Y10" s="25"/>
      <c r="Z10" s="25"/>
      <c r="AA10" s="25"/>
      <c r="AB10" s="25"/>
    </row>
    <row r="11" spans="1:28" s="27" customFormat="1" ht="15.75" customHeight="1" x14ac:dyDescent="0.25">
      <c r="A11" s="23"/>
      <c r="B11" s="54">
        <v>2</v>
      </c>
      <c r="C11" s="110" t="s">
        <v>33</v>
      </c>
      <c r="D11" s="111" t="s">
        <v>34</v>
      </c>
      <c r="E11" s="112" t="s">
        <v>18</v>
      </c>
      <c r="F11" s="35">
        <v>12124.703389830509</v>
      </c>
      <c r="G11" s="55">
        <v>1</v>
      </c>
      <c r="H11" s="153">
        <f t="shared" ref="H11:H20" si="1">F11*G11</f>
        <v>12124.703389830509</v>
      </c>
      <c r="I11" s="25"/>
      <c r="J11" s="56">
        <f t="shared" si="0"/>
        <v>2</v>
      </c>
      <c r="K11" s="57" t="str">
        <f t="shared" si="0"/>
        <v>Костюм для защиты от механических воздействий, проколов и порезов на утепляющей прокладке р. 44-46/158-164</v>
      </c>
      <c r="L11" s="111" t="s">
        <v>34</v>
      </c>
      <c r="M11" s="58"/>
      <c r="N11" s="112" t="s">
        <v>18</v>
      </c>
      <c r="O11" s="59">
        <f t="shared" ref="O11:O13" si="2">F11</f>
        <v>12124.703389830509</v>
      </c>
      <c r="P11" s="35"/>
      <c r="Q11" s="60">
        <f t="shared" ref="Q11:Q13" si="3">G11</f>
        <v>1</v>
      </c>
      <c r="R11" s="61">
        <f t="shared" ref="R11:R13" si="4">P11*Q11</f>
        <v>0</v>
      </c>
      <c r="S11" s="25"/>
      <c r="T11" s="25"/>
      <c r="U11" s="25"/>
      <c r="V11" s="25"/>
      <c r="W11" s="25"/>
      <c r="X11" s="25"/>
      <c r="Y11" s="25"/>
      <c r="Z11" s="25"/>
      <c r="AA11" s="25"/>
      <c r="AB11" s="25"/>
    </row>
    <row r="12" spans="1:28" s="27" customFormat="1" ht="48" customHeight="1" x14ac:dyDescent="0.25">
      <c r="A12" s="23"/>
      <c r="B12" s="54">
        <v>3</v>
      </c>
      <c r="C12" s="110" t="s">
        <v>35</v>
      </c>
      <c r="D12" s="111" t="s">
        <v>34</v>
      </c>
      <c r="E12" s="112" t="s">
        <v>18</v>
      </c>
      <c r="F12" s="35">
        <v>12124.703389830509</v>
      </c>
      <c r="G12" s="55">
        <v>9</v>
      </c>
      <c r="H12" s="153">
        <f t="shared" si="1"/>
        <v>109122.33050847458</v>
      </c>
      <c r="I12" s="25"/>
      <c r="J12" s="56">
        <f t="shared" si="0"/>
        <v>3</v>
      </c>
      <c r="K12" s="57" t="str">
        <f t="shared" si="0"/>
        <v>Костюм для защиты от механических воздействий, проколов и порезов на утепляющей прокладке р. 48-50/170-176</v>
      </c>
      <c r="L12" s="111" t="s">
        <v>34</v>
      </c>
      <c r="M12" s="58"/>
      <c r="N12" s="112" t="s">
        <v>18</v>
      </c>
      <c r="O12" s="59">
        <f t="shared" si="2"/>
        <v>12124.703389830509</v>
      </c>
      <c r="P12" s="35"/>
      <c r="Q12" s="60">
        <f t="shared" si="3"/>
        <v>9</v>
      </c>
      <c r="R12" s="61">
        <f t="shared" si="4"/>
        <v>0</v>
      </c>
      <c r="S12" s="25"/>
      <c r="T12" s="25"/>
      <c r="U12" s="25"/>
      <c r="V12" s="25"/>
      <c r="W12" s="25"/>
      <c r="X12" s="25"/>
      <c r="Y12" s="25"/>
      <c r="Z12" s="25"/>
      <c r="AA12" s="25"/>
      <c r="AB12" s="25"/>
    </row>
    <row r="13" spans="1:28" s="27" customFormat="1" ht="51" customHeight="1" x14ac:dyDescent="0.25">
      <c r="A13" s="23"/>
      <c r="B13" s="54">
        <v>4</v>
      </c>
      <c r="C13" s="110" t="s">
        <v>36</v>
      </c>
      <c r="D13" s="111" t="s">
        <v>34</v>
      </c>
      <c r="E13" s="112" t="s">
        <v>18</v>
      </c>
      <c r="F13" s="35">
        <v>12124.703389830509</v>
      </c>
      <c r="G13" s="55">
        <v>5</v>
      </c>
      <c r="H13" s="153">
        <f t="shared" si="1"/>
        <v>60623.516949152545</v>
      </c>
      <c r="I13" s="25"/>
      <c r="J13" s="56">
        <f t="shared" si="0"/>
        <v>4</v>
      </c>
      <c r="K13" s="57" t="str">
        <f t="shared" si="0"/>
        <v>Костюм для защиты от механических воздействий, проколов и порезов на утепляющей прокладке р. 48-50/182-188</v>
      </c>
      <c r="L13" s="111" t="s">
        <v>34</v>
      </c>
      <c r="M13" s="58"/>
      <c r="N13" s="112" t="s">
        <v>18</v>
      </c>
      <c r="O13" s="59">
        <f t="shared" si="2"/>
        <v>12124.703389830509</v>
      </c>
      <c r="P13" s="35"/>
      <c r="Q13" s="60">
        <f t="shared" si="3"/>
        <v>5</v>
      </c>
      <c r="R13" s="61">
        <f t="shared" si="4"/>
        <v>0</v>
      </c>
      <c r="S13" s="25"/>
      <c r="T13" s="25"/>
      <c r="U13" s="25"/>
      <c r="V13" s="25"/>
      <c r="W13" s="25"/>
      <c r="X13" s="25"/>
      <c r="Y13" s="25"/>
      <c r="Z13" s="25"/>
      <c r="AA13" s="25"/>
      <c r="AB13" s="25"/>
    </row>
    <row r="14" spans="1:28" s="27" customFormat="1" ht="51" customHeight="1" x14ac:dyDescent="0.25">
      <c r="A14" s="23"/>
      <c r="B14" s="54">
        <v>5</v>
      </c>
      <c r="C14" s="110" t="s">
        <v>37</v>
      </c>
      <c r="D14" s="111" t="s">
        <v>34</v>
      </c>
      <c r="E14" s="112" t="s">
        <v>18</v>
      </c>
      <c r="F14" s="35">
        <v>12124.703389830509</v>
      </c>
      <c r="G14" s="55">
        <v>2</v>
      </c>
      <c r="H14" s="153">
        <f t="shared" si="1"/>
        <v>24249.406779661018</v>
      </c>
      <c r="I14" s="25"/>
      <c r="J14" s="56">
        <f t="shared" si="0"/>
        <v>5</v>
      </c>
      <c r="K14" s="57" t="str">
        <f t="shared" si="0"/>
        <v>Костюм для защиты от механических воздействий, проколов и порезов на утепляющей прокладке р. 52-54/158-164</v>
      </c>
      <c r="L14" s="111" t="s">
        <v>34</v>
      </c>
      <c r="M14" s="58"/>
      <c r="N14" s="112" t="s">
        <v>18</v>
      </c>
      <c r="O14" s="59">
        <f>F14</f>
        <v>12124.703389830509</v>
      </c>
      <c r="P14" s="35"/>
      <c r="Q14" s="60">
        <f>G14</f>
        <v>2</v>
      </c>
      <c r="R14" s="61">
        <f>P14*Q14</f>
        <v>0</v>
      </c>
      <c r="S14" s="25"/>
      <c r="T14" s="25"/>
      <c r="U14" s="25"/>
      <c r="V14" s="25"/>
      <c r="W14" s="25"/>
      <c r="X14" s="25"/>
      <c r="Y14" s="25"/>
      <c r="Z14" s="25"/>
      <c r="AA14" s="25"/>
      <c r="AB14" s="25"/>
    </row>
    <row r="15" spans="1:28" s="27" customFormat="1" ht="51" customHeight="1" x14ac:dyDescent="0.25">
      <c r="A15" s="23"/>
      <c r="B15" s="54">
        <v>6</v>
      </c>
      <c r="C15" s="110" t="s">
        <v>38</v>
      </c>
      <c r="D15" s="111" t="s">
        <v>34</v>
      </c>
      <c r="E15" s="112" t="s">
        <v>18</v>
      </c>
      <c r="F15" s="35">
        <v>12124.703389830509</v>
      </c>
      <c r="G15" s="55">
        <v>7</v>
      </c>
      <c r="H15" s="153">
        <f t="shared" si="1"/>
        <v>84872.923728813563</v>
      </c>
      <c r="I15" s="25"/>
      <c r="J15" s="56">
        <f t="shared" si="0"/>
        <v>6</v>
      </c>
      <c r="K15" s="57" t="str">
        <f t="shared" si="0"/>
        <v>Костюм для защиты от механических воздействий, проколов и порезов на утепляющей прокладке р. 52-54/170-176</v>
      </c>
      <c r="L15" s="111" t="s">
        <v>34</v>
      </c>
      <c r="M15" s="58"/>
      <c r="N15" s="112" t="s">
        <v>18</v>
      </c>
      <c r="O15" s="59">
        <f t="shared" ref="O15:O21" si="5">F15</f>
        <v>12124.703389830509</v>
      </c>
      <c r="P15" s="35"/>
      <c r="Q15" s="60">
        <f t="shared" ref="Q15:Q21" si="6">G15</f>
        <v>7</v>
      </c>
      <c r="R15" s="61">
        <f t="shared" ref="R15:R21" si="7">P15*Q15</f>
        <v>0</v>
      </c>
      <c r="S15" s="25"/>
      <c r="T15" s="25"/>
      <c r="U15" s="25"/>
      <c r="V15" s="25"/>
      <c r="W15" s="25"/>
      <c r="X15" s="25"/>
      <c r="Y15" s="25"/>
      <c r="Z15" s="25"/>
      <c r="AA15" s="25"/>
      <c r="AB15" s="25"/>
    </row>
    <row r="16" spans="1:28" s="27" customFormat="1" ht="51" customHeight="1" x14ac:dyDescent="0.25">
      <c r="A16" s="23"/>
      <c r="B16" s="54">
        <v>7</v>
      </c>
      <c r="C16" s="110" t="s">
        <v>39</v>
      </c>
      <c r="D16" s="111" t="s">
        <v>34</v>
      </c>
      <c r="E16" s="112" t="s">
        <v>18</v>
      </c>
      <c r="F16" s="35">
        <v>12124.703389830509</v>
      </c>
      <c r="G16" s="55">
        <v>7</v>
      </c>
      <c r="H16" s="153">
        <f t="shared" si="1"/>
        <v>84872.923728813563</v>
      </c>
      <c r="I16" s="25"/>
      <c r="J16" s="56">
        <f t="shared" si="0"/>
        <v>7</v>
      </c>
      <c r="K16" s="57" t="str">
        <f t="shared" si="0"/>
        <v>Костюм для защиты от механических воздействий, проколов и порезов на утепляющей прокладке р. 52-54/182-188</v>
      </c>
      <c r="L16" s="111" t="s">
        <v>34</v>
      </c>
      <c r="M16" s="58"/>
      <c r="N16" s="112" t="s">
        <v>18</v>
      </c>
      <c r="O16" s="59">
        <f t="shared" si="5"/>
        <v>12124.703389830509</v>
      </c>
      <c r="P16" s="35"/>
      <c r="Q16" s="60">
        <f t="shared" si="6"/>
        <v>7</v>
      </c>
      <c r="R16" s="61">
        <f t="shared" si="7"/>
        <v>0</v>
      </c>
      <c r="S16" s="25"/>
      <c r="T16" s="25"/>
      <c r="U16" s="25"/>
      <c r="V16" s="25"/>
      <c r="W16" s="25"/>
      <c r="X16" s="25"/>
      <c r="Y16" s="25"/>
      <c r="Z16" s="25"/>
      <c r="AA16" s="25"/>
      <c r="AB16" s="25"/>
    </row>
    <row r="17" spans="1:28" s="27" customFormat="1" ht="51" customHeight="1" x14ac:dyDescent="0.25">
      <c r="A17" s="23"/>
      <c r="B17" s="54">
        <v>8</v>
      </c>
      <c r="C17" s="110" t="s">
        <v>40</v>
      </c>
      <c r="D17" s="111" t="s">
        <v>34</v>
      </c>
      <c r="E17" s="112" t="s">
        <v>18</v>
      </c>
      <c r="F17" s="35">
        <v>12124.703389830509</v>
      </c>
      <c r="G17" s="55">
        <v>3</v>
      </c>
      <c r="H17" s="153">
        <f t="shared" si="1"/>
        <v>36374.110169491527</v>
      </c>
      <c r="I17" s="25"/>
      <c r="J17" s="56">
        <f t="shared" si="0"/>
        <v>8</v>
      </c>
      <c r="K17" s="57" t="str">
        <f t="shared" si="0"/>
        <v>Костюм для защиты от механических воздействий, проколов и порезов на утепляющей прокладке р. 56-58/170-176</v>
      </c>
      <c r="L17" s="111" t="s">
        <v>34</v>
      </c>
      <c r="M17" s="58"/>
      <c r="N17" s="112" t="s">
        <v>18</v>
      </c>
      <c r="O17" s="59">
        <f t="shared" si="5"/>
        <v>12124.703389830509</v>
      </c>
      <c r="P17" s="35"/>
      <c r="Q17" s="60">
        <f t="shared" si="6"/>
        <v>3</v>
      </c>
      <c r="R17" s="61">
        <f t="shared" si="7"/>
        <v>0</v>
      </c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28" s="27" customFormat="1" ht="51" customHeight="1" x14ac:dyDescent="0.25">
      <c r="A18" s="23"/>
      <c r="B18" s="54">
        <v>9</v>
      </c>
      <c r="C18" s="110" t="s">
        <v>41</v>
      </c>
      <c r="D18" s="111" t="s">
        <v>34</v>
      </c>
      <c r="E18" s="112" t="s">
        <v>18</v>
      </c>
      <c r="F18" s="35">
        <v>12124.703389830509</v>
      </c>
      <c r="G18" s="55">
        <v>1</v>
      </c>
      <c r="H18" s="153">
        <f t="shared" si="1"/>
        <v>12124.703389830509</v>
      </c>
      <c r="I18" s="25"/>
      <c r="J18" s="56">
        <f t="shared" si="0"/>
        <v>9</v>
      </c>
      <c r="K18" s="57" t="str">
        <f t="shared" si="0"/>
        <v>Костюм для защиты от механических воздействий, проколов и порезов на утепляющей прокладке р. 56-58/194-200</v>
      </c>
      <c r="L18" s="111" t="s">
        <v>34</v>
      </c>
      <c r="M18" s="58"/>
      <c r="N18" s="112" t="s">
        <v>18</v>
      </c>
      <c r="O18" s="59">
        <f t="shared" si="5"/>
        <v>12124.703389830509</v>
      </c>
      <c r="P18" s="35"/>
      <c r="Q18" s="60">
        <f t="shared" si="6"/>
        <v>1</v>
      </c>
      <c r="R18" s="61">
        <f t="shared" si="7"/>
        <v>0</v>
      </c>
      <c r="S18" s="25"/>
      <c r="T18" s="25"/>
      <c r="U18" s="25"/>
      <c r="V18" s="25"/>
      <c r="W18" s="25"/>
      <c r="X18" s="25"/>
      <c r="Y18" s="25"/>
      <c r="Z18" s="25"/>
      <c r="AA18" s="25"/>
      <c r="AB18" s="25"/>
    </row>
    <row r="19" spans="1:28" s="27" customFormat="1" ht="45.75" customHeight="1" x14ac:dyDescent="0.25">
      <c r="A19" s="23"/>
      <c r="B19" s="54">
        <v>10</v>
      </c>
      <c r="C19" s="110" t="s">
        <v>42</v>
      </c>
      <c r="D19" s="111" t="s">
        <v>34</v>
      </c>
      <c r="E19" s="112" t="s">
        <v>18</v>
      </c>
      <c r="F19" s="35">
        <v>12124.703389830509</v>
      </c>
      <c r="G19" s="55">
        <v>1</v>
      </c>
      <c r="H19" s="153">
        <f t="shared" si="1"/>
        <v>12124.703389830509</v>
      </c>
      <c r="I19" s="25"/>
      <c r="J19" s="56">
        <f t="shared" si="0"/>
        <v>10</v>
      </c>
      <c r="K19" s="57" t="str">
        <f t="shared" si="0"/>
        <v>Костюм для защиты от механических воздействий, проколов и порезов на утепляющей прокладке р. 60-62/182-188</v>
      </c>
      <c r="L19" s="111" t="s">
        <v>34</v>
      </c>
      <c r="M19" s="58"/>
      <c r="N19" s="112" t="s">
        <v>18</v>
      </c>
      <c r="O19" s="59">
        <f t="shared" si="5"/>
        <v>12124.703389830509</v>
      </c>
      <c r="P19" s="35"/>
      <c r="Q19" s="60">
        <f t="shared" si="6"/>
        <v>1</v>
      </c>
      <c r="R19" s="61">
        <f t="shared" si="7"/>
        <v>0</v>
      </c>
      <c r="S19" s="25"/>
      <c r="T19" s="25"/>
      <c r="U19" s="25"/>
      <c r="V19" s="25"/>
      <c r="W19" s="25"/>
      <c r="X19" s="25"/>
      <c r="Y19" s="25"/>
      <c r="Z19" s="25"/>
      <c r="AA19" s="25"/>
      <c r="AB19" s="25"/>
    </row>
    <row r="20" spans="1:28" s="27" customFormat="1" ht="42" customHeight="1" x14ac:dyDescent="0.25">
      <c r="A20" s="23"/>
      <c r="B20" s="54">
        <v>11</v>
      </c>
      <c r="C20" s="110" t="s">
        <v>43</v>
      </c>
      <c r="D20" s="111" t="s">
        <v>34</v>
      </c>
      <c r="E20" s="112" t="s">
        <v>18</v>
      </c>
      <c r="F20" s="35">
        <v>4738.3898305084749</v>
      </c>
      <c r="G20" s="55">
        <v>1</v>
      </c>
      <c r="H20" s="153">
        <f t="shared" si="1"/>
        <v>4738.3898305084749</v>
      </c>
      <c r="I20" s="25"/>
      <c r="J20" s="56">
        <f t="shared" si="0"/>
        <v>11</v>
      </c>
      <c r="K20" s="57" t="str">
        <f t="shared" si="0"/>
        <v>Костюм для защиты от растворов кислот и щелочей на утепленной прокладке 48-50/170-176</v>
      </c>
      <c r="L20" s="111" t="s">
        <v>34</v>
      </c>
      <c r="M20" s="58"/>
      <c r="N20" s="112" t="s">
        <v>18</v>
      </c>
      <c r="O20" s="59">
        <f t="shared" si="5"/>
        <v>4738.3898305084749</v>
      </c>
      <c r="P20" s="35"/>
      <c r="Q20" s="60">
        <f t="shared" si="6"/>
        <v>1</v>
      </c>
      <c r="R20" s="61">
        <f t="shared" si="7"/>
        <v>0</v>
      </c>
      <c r="S20" s="25"/>
      <c r="T20" s="25"/>
      <c r="U20" s="25"/>
      <c r="V20" s="25"/>
      <c r="W20" s="25"/>
      <c r="X20" s="25"/>
      <c r="Y20" s="25"/>
      <c r="Z20" s="25"/>
      <c r="AA20" s="25"/>
      <c r="AB20" s="25"/>
    </row>
    <row r="21" spans="1:28" s="27" customFormat="1" ht="42" customHeight="1" x14ac:dyDescent="0.25">
      <c r="A21" s="23"/>
      <c r="B21" s="54">
        <v>12</v>
      </c>
      <c r="C21" s="110" t="s">
        <v>44</v>
      </c>
      <c r="D21" s="111" t="s">
        <v>34</v>
      </c>
      <c r="E21" s="112" t="s">
        <v>21</v>
      </c>
      <c r="F21" s="35">
        <v>4738.3898305084749</v>
      </c>
      <c r="G21" s="55">
        <v>1</v>
      </c>
      <c r="H21" s="153">
        <v>4742.8100000000004</v>
      </c>
      <c r="I21" s="25"/>
      <c r="J21" s="56">
        <f t="shared" ref="J21:K21" si="8">B21</f>
        <v>12</v>
      </c>
      <c r="K21" s="57" t="str">
        <f t="shared" si="8"/>
        <v>Костюм для защиты от растворов кислот и щелочей на утепляющей прокладке р. 52-54/170-176</v>
      </c>
      <c r="L21" s="111" t="s">
        <v>34</v>
      </c>
      <c r="M21" s="58"/>
      <c r="N21" s="112" t="s">
        <v>21</v>
      </c>
      <c r="O21" s="59">
        <f t="shared" si="5"/>
        <v>4738.3898305084749</v>
      </c>
      <c r="P21" s="35"/>
      <c r="Q21" s="60">
        <f t="shared" si="6"/>
        <v>1</v>
      </c>
      <c r="R21" s="61">
        <f t="shared" si="7"/>
        <v>0</v>
      </c>
      <c r="S21" s="25"/>
      <c r="T21" s="25"/>
      <c r="U21" s="25"/>
      <c r="V21" s="25"/>
      <c r="W21" s="25"/>
      <c r="X21" s="25"/>
      <c r="Y21" s="25"/>
      <c r="Z21" s="25"/>
      <c r="AA21" s="25"/>
      <c r="AB21" s="25"/>
    </row>
    <row r="22" spans="1:28" s="27" customFormat="1" ht="30" customHeight="1" x14ac:dyDescent="0.25">
      <c r="A22" s="23"/>
      <c r="B22" s="54">
        <v>13</v>
      </c>
      <c r="C22" s="110" t="s">
        <v>45</v>
      </c>
      <c r="D22" s="111" t="s">
        <v>46</v>
      </c>
      <c r="E22" s="112" t="s">
        <v>66</v>
      </c>
      <c r="F22" s="35">
        <v>615.25423728813553</v>
      </c>
      <c r="G22" s="55">
        <v>116</v>
      </c>
      <c r="H22" s="153">
        <f t="shared" ref="H22:H28" si="9">F22*G22</f>
        <v>71369.491525423728</v>
      </c>
      <c r="I22" s="25"/>
      <c r="J22" s="56">
        <f t="shared" ref="J22:K44" si="10">B22</f>
        <v>13</v>
      </c>
      <c r="K22" s="57" t="str">
        <f t="shared" si="10"/>
        <v>Краги утеплённые спилковые (иск. мех, пятипалые)</v>
      </c>
      <c r="L22" s="111" t="s">
        <v>46</v>
      </c>
      <c r="M22" s="58"/>
      <c r="N22" s="112" t="s">
        <v>66</v>
      </c>
      <c r="O22" s="59">
        <f>F22</f>
        <v>615.25423728813553</v>
      </c>
      <c r="P22" s="35"/>
      <c r="Q22" s="60">
        <f>G22</f>
        <v>116</v>
      </c>
      <c r="R22" s="61">
        <f>P22*Q22</f>
        <v>0</v>
      </c>
      <c r="S22" s="25"/>
      <c r="T22" s="25"/>
      <c r="U22" s="25"/>
      <c r="V22" s="25"/>
      <c r="W22" s="25"/>
      <c r="X22" s="25"/>
      <c r="Y22" s="25"/>
      <c r="Z22" s="25"/>
      <c r="AA22" s="25"/>
      <c r="AB22" s="25"/>
    </row>
    <row r="23" spans="1:28" s="27" customFormat="1" ht="29.25" customHeight="1" x14ac:dyDescent="0.25">
      <c r="A23" s="23"/>
      <c r="B23" s="54">
        <v>14</v>
      </c>
      <c r="C23" s="110" t="s">
        <v>47</v>
      </c>
      <c r="D23" s="111" t="s">
        <v>32</v>
      </c>
      <c r="E23" s="112" t="s">
        <v>18</v>
      </c>
      <c r="F23" s="35">
        <v>5226.1694915254238</v>
      </c>
      <c r="G23" s="55">
        <v>2</v>
      </c>
      <c r="H23" s="153">
        <f t="shared" si="9"/>
        <v>10452.338983050848</v>
      </c>
      <c r="I23" s="25"/>
      <c r="J23" s="56">
        <f t="shared" si="10"/>
        <v>14</v>
      </c>
      <c r="K23" s="57" t="str">
        <f t="shared" si="10"/>
        <v>Куртка женская на утепляющей прокладке р. 48-50/158-164</v>
      </c>
      <c r="L23" s="111" t="s">
        <v>32</v>
      </c>
      <c r="M23" s="58"/>
      <c r="N23" s="112" t="s">
        <v>18</v>
      </c>
      <c r="O23" s="59">
        <f t="shared" ref="O23:O28" si="11">F23</f>
        <v>5226.1694915254238</v>
      </c>
      <c r="P23" s="35"/>
      <c r="Q23" s="60">
        <f t="shared" ref="Q23:Q28" si="12">G23</f>
        <v>2</v>
      </c>
      <c r="R23" s="61">
        <f t="shared" ref="R23:R28" si="13">P23*Q23</f>
        <v>0</v>
      </c>
      <c r="S23" s="25"/>
      <c r="T23" s="25"/>
      <c r="U23" s="25"/>
      <c r="V23" s="25"/>
      <c r="W23" s="25"/>
      <c r="X23" s="25"/>
      <c r="Y23" s="25"/>
      <c r="Z23" s="25"/>
      <c r="AA23" s="25"/>
      <c r="AB23" s="25"/>
    </row>
    <row r="24" spans="1:28" s="27" customFormat="1" ht="34.5" customHeight="1" x14ac:dyDescent="0.25">
      <c r="A24" s="23"/>
      <c r="B24" s="54">
        <v>15</v>
      </c>
      <c r="C24" s="110" t="s">
        <v>48</v>
      </c>
      <c r="D24" s="111" t="s">
        <v>32</v>
      </c>
      <c r="E24" s="112" t="s">
        <v>18</v>
      </c>
      <c r="F24" s="35">
        <v>5309.7881355932204</v>
      </c>
      <c r="G24" s="55">
        <v>1</v>
      </c>
      <c r="H24" s="153">
        <f t="shared" si="9"/>
        <v>5309.7881355932204</v>
      </c>
      <c r="I24" s="25"/>
      <c r="J24" s="56">
        <f t="shared" si="10"/>
        <v>15</v>
      </c>
      <c r="K24" s="57" t="str">
        <f t="shared" si="10"/>
        <v>Куртка мужская на утепляющей прокладке р. 56-58/182-188</v>
      </c>
      <c r="L24" s="111" t="s">
        <v>32</v>
      </c>
      <c r="M24" s="58"/>
      <c r="N24" s="112" t="s">
        <v>18</v>
      </c>
      <c r="O24" s="59">
        <f t="shared" si="11"/>
        <v>5309.7881355932204</v>
      </c>
      <c r="P24" s="35"/>
      <c r="Q24" s="60">
        <f t="shared" si="12"/>
        <v>1</v>
      </c>
      <c r="R24" s="61">
        <f t="shared" si="13"/>
        <v>0</v>
      </c>
      <c r="S24" s="25"/>
      <c r="T24" s="25"/>
      <c r="U24" s="25"/>
      <c r="V24" s="25"/>
      <c r="W24" s="25"/>
      <c r="X24" s="25"/>
      <c r="Y24" s="25"/>
      <c r="Z24" s="25"/>
      <c r="AA24" s="25"/>
      <c r="AB24" s="25"/>
    </row>
    <row r="25" spans="1:28" s="27" customFormat="1" ht="61.5" customHeight="1" x14ac:dyDescent="0.25">
      <c r="A25" s="23"/>
      <c r="B25" s="54">
        <v>16</v>
      </c>
      <c r="C25" s="110" t="s">
        <v>49</v>
      </c>
      <c r="D25" s="111" t="s">
        <v>50</v>
      </c>
      <c r="E25" s="112" t="s">
        <v>66</v>
      </c>
      <c r="F25" s="35">
        <v>652.54237288135596</v>
      </c>
      <c r="G25" s="55">
        <v>748</v>
      </c>
      <c r="H25" s="153">
        <f t="shared" si="9"/>
        <v>488101.69491525425</v>
      </c>
      <c r="I25" s="25"/>
      <c r="J25" s="56">
        <f t="shared" si="10"/>
        <v>16</v>
      </c>
      <c r="K25" s="57" t="str">
        <f t="shared" si="10"/>
        <v>Перчатки морозостойкие, утепленные с полимерным покрытием (Arcticus 2606WV)</v>
      </c>
      <c r="L25" s="111" t="s">
        <v>50</v>
      </c>
      <c r="M25" s="58"/>
      <c r="N25" s="112" t="s">
        <v>66</v>
      </c>
      <c r="O25" s="59">
        <f t="shared" si="11"/>
        <v>652.54237288135596</v>
      </c>
      <c r="P25" s="35"/>
      <c r="Q25" s="60">
        <f t="shared" si="12"/>
        <v>748</v>
      </c>
      <c r="R25" s="61">
        <f t="shared" si="13"/>
        <v>0</v>
      </c>
      <c r="S25" s="25"/>
      <c r="T25" s="25"/>
      <c r="U25" s="25"/>
      <c r="V25" s="25"/>
      <c r="W25" s="25"/>
      <c r="X25" s="25"/>
      <c r="Y25" s="25"/>
      <c r="Z25" s="25"/>
      <c r="AA25" s="25"/>
      <c r="AB25" s="25"/>
    </row>
    <row r="26" spans="1:28" s="27" customFormat="1" ht="63.75" customHeight="1" x14ac:dyDescent="0.25">
      <c r="A26" s="23"/>
      <c r="B26" s="54">
        <v>17</v>
      </c>
      <c r="C26" s="110" t="s">
        <v>49</v>
      </c>
      <c r="D26" s="111" t="s">
        <v>51</v>
      </c>
      <c r="E26" s="112" t="s">
        <v>66</v>
      </c>
      <c r="F26" s="35">
        <v>652.54237288135596</v>
      </c>
      <c r="G26" s="55">
        <v>6</v>
      </c>
      <c r="H26" s="153">
        <f t="shared" si="9"/>
        <v>3915.2542372881358</v>
      </c>
      <c r="I26" s="25"/>
      <c r="J26" s="56">
        <f t="shared" si="10"/>
        <v>17</v>
      </c>
      <c r="K26" s="57" t="str">
        <f t="shared" si="10"/>
        <v>Перчатки морозостойкие, утепленные с полимерным покрытием (Arcticus 2606WV)</v>
      </c>
      <c r="L26" s="111" t="s">
        <v>51</v>
      </c>
      <c r="M26" s="58"/>
      <c r="N26" s="112" t="s">
        <v>66</v>
      </c>
      <c r="O26" s="59">
        <f t="shared" si="11"/>
        <v>652.54237288135596</v>
      </c>
      <c r="P26" s="35"/>
      <c r="Q26" s="60">
        <f t="shared" si="12"/>
        <v>6</v>
      </c>
      <c r="R26" s="61">
        <f t="shared" si="13"/>
        <v>0</v>
      </c>
      <c r="S26" s="25"/>
      <c r="T26" s="25"/>
      <c r="U26" s="25"/>
      <c r="V26" s="25"/>
      <c r="W26" s="25"/>
      <c r="X26" s="25"/>
      <c r="Y26" s="25"/>
      <c r="Z26" s="25"/>
      <c r="AA26" s="25"/>
      <c r="AB26" s="25"/>
    </row>
    <row r="27" spans="1:28" s="27" customFormat="1" ht="60" x14ac:dyDescent="0.25">
      <c r="A27" s="23"/>
      <c r="B27" s="54">
        <v>18</v>
      </c>
      <c r="C27" s="110" t="s">
        <v>49</v>
      </c>
      <c r="D27" s="111" t="s">
        <v>52</v>
      </c>
      <c r="E27" s="112" t="s">
        <v>66</v>
      </c>
      <c r="F27" s="35">
        <v>652.54237288135596</v>
      </c>
      <c r="G27" s="55">
        <v>32</v>
      </c>
      <c r="H27" s="153">
        <f t="shared" si="9"/>
        <v>20881.355932203391</v>
      </c>
      <c r="I27" s="25"/>
      <c r="J27" s="56">
        <f t="shared" si="10"/>
        <v>18</v>
      </c>
      <c r="K27" s="57" t="str">
        <f t="shared" si="10"/>
        <v>Перчатки морозостойкие, утепленные с полимерным покрытием (Arcticus 2606WV)</v>
      </c>
      <c r="L27" s="111" t="s">
        <v>52</v>
      </c>
      <c r="M27" s="58"/>
      <c r="N27" s="112" t="s">
        <v>66</v>
      </c>
      <c r="O27" s="59">
        <f t="shared" si="11"/>
        <v>652.54237288135596</v>
      </c>
      <c r="P27" s="35"/>
      <c r="Q27" s="60">
        <f t="shared" si="12"/>
        <v>32</v>
      </c>
      <c r="R27" s="61">
        <f t="shared" si="13"/>
        <v>0</v>
      </c>
      <c r="S27" s="25"/>
      <c r="T27" s="25"/>
      <c r="U27" s="25"/>
      <c r="V27" s="25"/>
      <c r="W27" s="25"/>
      <c r="X27" s="25"/>
      <c r="Y27" s="25"/>
      <c r="Z27" s="25"/>
      <c r="AA27" s="25"/>
      <c r="AB27" s="25"/>
    </row>
    <row r="28" spans="1:28" s="27" customFormat="1" ht="48" customHeight="1" x14ac:dyDescent="0.25">
      <c r="A28" s="23"/>
      <c r="B28" s="54">
        <v>19</v>
      </c>
      <c r="C28" s="110" t="s">
        <v>53</v>
      </c>
      <c r="D28" s="111" t="s">
        <v>50</v>
      </c>
      <c r="E28" s="112" t="s">
        <v>66</v>
      </c>
      <c r="F28" s="35">
        <v>652.54237288135596</v>
      </c>
      <c r="G28" s="55">
        <v>183</v>
      </c>
      <c r="H28" s="153">
        <f t="shared" si="9"/>
        <v>119415.25423728814</v>
      </c>
      <c r="I28" s="25"/>
      <c r="J28" s="56">
        <f t="shared" si="10"/>
        <v>19</v>
      </c>
      <c r="K28" s="57" t="str">
        <f t="shared" si="10"/>
        <v>Перчатки морозостойкие, утепленные с полимерным покрытием (Nitras 1606W)</v>
      </c>
      <c r="L28" s="111" t="s">
        <v>50</v>
      </c>
      <c r="M28" s="58"/>
      <c r="N28" s="112" t="s">
        <v>66</v>
      </c>
      <c r="O28" s="59">
        <f t="shared" si="11"/>
        <v>652.54237288135596</v>
      </c>
      <c r="P28" s="35"/>
      <c r="Q28" s="60">
        <f t="shared" si="12"/>
        <v>183</v>
      </c>
      <c r="R28" s="61">
        <f t="shared" si="13"/>
        <v>0</v>
      </c>
      <c r="S28" s="25"/>
      <c r="T28" s="25"/>
      <c r="U28" s="25"/>
      <c r="V28" s="25"/>
      <c r="W28" s="25"/>
      <c r="X28" s="25"/>
      <c r="Y28" s="25"/>
      <c r="Z28" s="25"/>
      <c r="AA28" s="25"/>
      <c r="AB28" s="25"/>
    </row>
    <row r="29" spans="1:28" s="27" customFormat="1" ht="45" x14ac:dyDescent="0.25">
      <c r="A29" s="23"/>
      <c r="B29" s="54">
        <v>20</v>
      </c>
      <c r="C29" s="109" t="s">
        <v>54</v>
      </c>
      <c r="D29" s="51" t="s">
        <v>55</v>
      </c>
      <c r="E29" s="52" t="s">
        <v>66</v>
      </c>
      <c r="F29" s="35">
        <v>372.88135593220341</v>
      </c>
      <c r="G29" s="55">
        <v>33</v>
      </c>
      <c r="H29" s="153">
        <f t="shared" ref="H29:H36" si="14">F29*G29</f>
        <v>12305.084745762713</v>
      </c>
      <c r="I29" s="25"/>
      <c r="J29" s="56">
        <f t="shared" si="10"/>
        <v>20</v>
      </c>
      <c r="K29" s="57" t="str">
        <f t="shared" si="10"/>
        <v>Перчатки спилковые утепленные</v>
      </c>
      <c r="L29" s="51" t="s">
        <v>55</v>
      </c>
      <c r="M29" s="58"/>
      <c r="N29" s="52" t="s">
        <v>66</v>
      </c>
      <c r="O29" s="59">
        <f t="shared" ref="O29" si="15">F29</f>
        <v>372.88135593220341</v>
      </c>
      <c r="P29" s="35"/>
      <c r="Q29" s="60">
        <f t="shared" ref="Q29" si="16">G29</f>
        <v>33</v>
      </c>
      <c r="R29" s="61">
        <f t="shared" ref="R29" si="17">P29*Q29</f>
        <v>0</v>
      </c>
      <c r="S29" s="25"/>
      <c r="T29" s="25"/>
      <c r="U29" s="25"/>
      <c r="V29" s="25"/>
      <c r="W29" s="25"/>
      <c r="X29" s="25"/>
      <c r="Y29" s="25"/>
      <c r="Z29" s="25"/>
      <c r="AA29" s="25"/>
      <c r="AB29" s="25"/>
    </row>
    <row r="30" spans="1:28" s="27" customFormat="1" ht="45" x14ac:dyDescent="0.25">
      <c r="A30" s="23"/>
      <c r="B30" s="54">
        <v>21</v>
      </c>
      <c r="C30" s="110" t="s">
        <v>56</v>
      </c>
      <c r="D30" s="111" t="s">
        <v>57</v>
      </c>
      <c r="E30" s="112" t="s">
        <v>18</v>
      </c>
      <c r="F30" s="35">
        <v>503.38983050847463</v>
      </c>
      <c r="G30" s="55">
        <v>861</v>
      </c>
      <c r="H30" s="153">
        <f t="shared" si="14"/>
        <v>433418.64406779665</v>
      </c>
      <c r="I30" s="25"/>
      <c r="J30" s="56">
        <f t="shared" si="10"/>
        <v>21</v>
      </c>
      <c r="K30" s="57" t="str">
        <f t="shared" si="10"/>
        <v>Перчатки утепленные (вязаные-шерсть + акрил, ут-ль Тинсулейт)</v>
      </c>
      <c r="L30" s="111" t="s">
        <v>57</v>
      </c>
      <c r="M30" s="58"/>
      <c r="N30" s="112" t="s">
        <v>18</v>
      </c>
      <c r="O30" s="59">
        <f>F30</f>
        <v>503.38983050847463</v>
      </c>
      <c r="P30" s="35"/>
      <c r="Q30" s="60">
        <f>G30</f>
        <v>861</v>
      </c>
      <c r="R30" s="61">
        <f>P30*Q30</f>
        <v>0</v>
      </c>
      <c r="S30" s="25"/>
      <c r="T30" s="25"/>
      <c r="U30" s="25"/>
      <c r="V30" s="25"/>
      <c r="W30" s="25"/>
      <c r="X30" s="25"/>
      <c r="Y30" s="25"/>
      <c r="Z30" s="25"/>
      <c r="AA30" s="25"/>
      <c r="AB30" s="25"/>
    </row>
    <row r="31" spans="1:28" s="27" customFormat="1" ht="45" x14ac:dyDescent="0.25">
      <c r="A31" s="23"/>
      <c r="B31" s="54">
        <v>22</v>
      </c>
      <c r="C31" s="110" t="s">
        <v>56</v>
      </c>
      <c r="D31" s="111" t="s">
        <v>58</v>
      </c>
      <c r="E31" s="112" t="s">
        <v>18</v>
      </c>
      <c r="F31" s="35">
        <v>503.38983050847463</v>
      </c>
      <c r="G31" s="55">
        <v>10</v>
      </c>
      <c r="H31" s="153">
        <f t="shared" si="14"/>
        <v>5033.8983050847464</v>
      </c>
      <c r="I31" s="25"/>
      <c r="J31" s="56">
        <f t="shared" si="10"/>
        <v>22</v>
      </c>
      <c r="K31" s="57" t="str">
        <f t="shared" si="10"/>
        <v>Перчатки утепленные (вязаные-шерсть + акрил, ут-ль Тинсулейт)</v>
      </c>
      <c r="L31" s="111" t="s">
        <v>58</v>
      </c>
      <c r="M31" s="58"/>
      <c r="N31" s="112" t="s">
        <v>18</v>
      </c>
      <c r="O31" s="59">
        <f t="shared" ref="O31:O34" si="18">F31</f>
        <v>503.38983050847463</v>
      </c>
      <c r="P31" s="35"/>
      <c r="Q31" s="60">
        <f t="shared" ref="Q31:Q34" si="19">G31</f>
        <v>10</v>
      </c>
      <c r="R31" s="61">
        <f t="shared" ref="R31:R34" si="20">P31*Q31</f>
        <v>0</v>
      </c>
      <c r="S31" s="25"/>
      <c r="T31" s="25"/>
      <c r="U31" s="25"/>
      <c r="V31" s="25"/>
      <c r="W31" s="25"/>
      <c r="X31" s="25"/>
      <c r="Y31" s="25"/>
      <c r="Z31" s="25"/>
      <c r="AA31" s="25"/>
      <c r="AB31" s="25"/>
    </row>
    <row r="32" spans="1:28" s="27" customFormat="1" ht="38.25" customHeight="1" x14ac:dyDescent="0.25">
      <c r="A32" s="23"/>
      <c r="B32" s="54">
        <v>23</v>
      </c>
      <c r="C32" s="110" t="s">
        <v>59</v>
      </c>
      <c r="D32" s="111" t="s">
        <v>60</v>
      </c>
      <c r="E32" s="112" t="s">
        <v>66</v>
      </c>
      <c r="F32" s="35">
        <v>699.15254237288138</v>
      </c>
      <c r="G32" s="55">
        <v>674</v>
      </c>
      <c r="H32" s="153">
        <f t="shared" si="14"/>
        <v>471228.81355932204</v>
      </c>
      <c r="I32" s="25"/>
      <c r="J32" s="56">
        <f t="shared" si="10"/>
        <v>23</v>
      </c>
      <c r="K32" s="57" t="str">
        <f t="shared" si="10"/>
        <v>Перчатки утепленные (полиэфир +флис, ут-ль - Тинсулейт, накладки -ПВХ</v>
      </c>
      <c r="L32" s="111" t="s">
        <v>60</v>
      </c>
      <c r="M32" s="58"/>
      <c r="N32" s="112" t="s">
        <v>66</v>
      </c>
      <c r="O32" s="59">
        <f t="shared" si="18"/>
        <v>699.15254237288138</v>
      </c>
      <c r="P32" s="35"/>
      <c r="Q32" s="60">
        <f t="shared" si="19"/>
        <v>674</v>
      </c>
      <c r="R32" s="61">
        <f t="shared" si="20"/>
        <v>0</v>
      </c>
      <c r="S32" s="25"/>
      <c r="T32" s="25"/>
      <c r="U32" s="25"/>
      <c r="V32" s="25"/>
      <c r="W32" s="25"/>
      <c r="X32" s="25"/>
      <c r="Y32" s="25"/>
      <c r="Z32" s="25"/>
      <c r="AA32" s="25"/>
      <c r="AB32" s="25"/>
    </row>
    <row r="33" spans="1:28" s="27" customFormat="1" ht="15.75" customHeight="1" x14ac:dyDescent="0.25">
      <c r="A33" s="23"/>
      <c r="B33" s="54">
        <v>24</v>
      </c>
      <c r="C33" s="110" t="s">
        <v>61</v>
      </c>
      <c r="D33" s="111" t="s">
        <v>57</v>
      </c>
      <c r="E33" s="112" t="s">
        <v>66</v>
      </c>
      <c r="F33" s="35">
        <v>608.86</v>
      </c>
      <c r="G33" s="55">
        <v>2082</v>
      </c>
      <c r="H33" s="153">
        <f t="shared" si="14"/>
        <v>1267646.52</v>
      </c>
      <c r="I33" s="25"/>
      <c r="J33" s="56">
        <f t="shared" si="10"/>
        <v>24</v>
      </c>
      <c r="K33" s="57" t="str">
        <f t="shared" si="10"/>
        <v>Перчатки утепленные со спилковым наладонником (шерсть+акрил, ут-ль Тинсулейт)</v>
      </c>
      <c r="L33" s="111" t="s">
        <v>57</v>
      </c>
      <c r="M33" s="58"/>
      <c r="N33" s="112" t="s">
        <v>66</v>
      </c>
      <c r="O33" s="59">
        <f t="shared" si="18"/>
        <v>608.86</v>
      </c>
      <c r="P33" s="35"/>
      <c r="Q33" s="60">
        <f t="shared" si="19"/>
        <v>2082</v>
      </c>
      <c r="R33" s="61">
        <f t="shared" si="20"/>
        <v>0</v>
      </c>
      <c r="S33" s="25"/>
      <c r="T33" s="25"/>
      <c r="U33" s="25"/>
      <c r="V33" s="25"/>
      <c r="W33" s="25"/>
      <c r="X33" s="25"/>
      <c r="Y33" s="25"/>
      <c r="Z33" s="25"/>
      <c r="AA33" s="25"/>
      <c r="AB33" s="25"/>
    </row>
    <row r="34" spans="1:28" s="27" customFormat="1" ht="15.75" customHeight="1" x14ac:dyDescent="0.25">
      <c r="A34" s="23"/>
      <c r="B34" s="54">
        <v>25</v>
      </c>
      <c r="C34" s="110" t="s">
        <v>61</v>
      </c>
      <c r="D34" s="111" t="s">
        <v>62</v>
      </c>
      <c r="E34" s="112" t="s">
        <v>66</v>
      </c>
      <c r="F34" s="35">
        <v>608.86</v>
      </c>
      <c r="G34" s="55">
        <v>18</v>
      </c>
      <c r="H34" s="153">
        <f t="shared" si="14"/>
        <v>10959.48</v>
      </c>
      <c r="I34" s="25"/>
      <c r="J34" s="56">
        <f t="shared" si="10"/>
        <v>25</v>
      </c>
      <c r="K34" s="57" t="str">
        <f t="shared" si="10"/>
        <v>Перчатки утепленные со спилковым наладонником (шерсть+акрил, ут-ль Тинсулейт)</v>
      </c>
      <c r="L34" s="111" t="s">
        <v>62</v>
      </c>
      <c r="M34" s="58"/>
      <c r="N34" s="112" t="s">
        <v>66</v>
      </c>
      <c r="O34" s="59">
        <f t="shared" si="18"/>
        <v>608.86</v>
      </c>
      <c r="P34" s="35"/>
      <c r="Q34" s="60">
        <f t="shared" si="19"/>
        <v>18</v>
      </c>
      <c r="R34" s="61">
        <f t="shared" si="20"/>
        <v>0</v>
      </c>
      <c r="S34" s="25"/>
      <c r="T34" s="25"/>
      <c r="U34" s="25"/>
      <c r="V34" s="25"/>
      <c r="W34" s="25"/>
      <c r="X34" s="25"/>
      <c r="Y34" s="25"/>
      <c r="Z34" s="25"/>
      <c r="AA34" s="25"/>
      <c r="AB34" s="25"/>
    </row>
    <row r="35" spans="1:28" s="27" customFormat="1" ht="45" x14ac:dyDescent="0.25">
      <c r="A35" s="23"/>
      <c r="B35" s="54">
        <v>26</v>
      </c>
      <c r="C35" s="110" t="s">
        <v>63</v>
      </c>
      <c r="D35" s="111" t="s">
        <v>64</v>
      </c>
      <c r="E35" s="112" t="s">
        <v>66</v>
      </c>
      <c r="F35" s="35">
        <v>391.52542372881362</v>
      </c>
      <c r="G35" s="55">
        <v>290</v>
      </c>
      <c r="H35" s="153">
        <f t="shared" si="14"/>
        <v>113542.37288135596</v>
      </c>
      <c r="I35" s="25"/>
      <c r="J35" s="56">
        <f t="shared" si="10"/>
        <v>26</v>
      </c>
      <c r="K35" s="57" t="str">
        <f t="shared" si="10"/>
        <v>Рукавицы утепленные с меховым утеплителем (овчина)</v>
      </c>
      <c r="L35" s="111" t="s">
        <v>64</v>
      </c>
      <c r="M35" s="58"/>
      <c r="N35" s="112" t="s">
        <v>66</v>
      </c>
      <c r="O35" s="59">
        <f t="shared" ref="O35:O36" si="21">F35</f>
        <v>391.52542372881362</v>
      </c>
      <c r="P35" s="35"/>
      <c r="Q35" s="60">
        <f t="shared" ref="Q35:Q36" si="22">G35</f>
        <v>290</v>
      </c>
      <c r="R35" s="61">
        <f t="shared" ref="R35:R36" si="23">P35*Q35</f>
        <v>0</v>
      </c>
      <c r="S35" s="25"/>
      <c r="T35" s="25"/>
      <c r="U35" s="25"/>
      <c r="V35" s="25"/>
      <c r="W35" s="25"/>
      <c r="X35" s="25"/>
      <c r="Y35" s="25"/>
      <c r="Z35" s="25"/>
      <c r="AA35" s="25"/>
      <c r="AB35" s="25"/>
    </row>
    <row r="36" spans="1:28" s="27" customFormat="1" ht="45" x14ac:dyDescent="0.25">
      <c r="A36" s="23"/>
      <c r="B36" s="54">
        <v>27</v>
      </c>
      <c r="C36" s="110" t="s">
        <v>63</v>
      </c>
      <c r="D36" s="111" t="s">
        <v>65</v>
      </c>
      <c r="E36" s="112" t="s">
        <v>66</v>
      </c>
      <c r="F36" s="35">
        <v>391.52542372881356</v>
      </c>
      <c r="G36" s="55">
        <v>28</v>
      </c>
      <c r="H36" s="153">
        <f t="shared" si="14"/>
        <v>10962.71186440678</v>
      </c>
      <c r="I36" s="25"/>
      <c r="J36" s="56">
        <f t="shared" si="10"/>
        <v>27</v>
      </c>
      <c r="K36" s="57" t="str">
        <f t="shared" si="10"/>
        <v>Рукавицы утепленные с меховым утеплителем (овчина)</v>
      </c>
      <c r="L36" s="111" t="s">
        <v>65</v>
      </c>
      <c r="M36" s="58"/>
      <c r="N36" s="112" t="s">
        <v>66</v>
      </c>
      <c r="O36" s="59">
        <f t="shared" si="21"/>
        <v>391.52542372881356</v>
      </c>
      <c r="P36" s="35"/>
      <c r="Q36" s="60">
        <f t="shared" si="22"/>
        <v>28</v>
      </c>
      <c r="R36" s="61">
        <f t="shared" si="23"/>
        <v>0</v>
      </c>
      <c r="S36" s="25"/>
      <c r="T36" s="25"/>
      <c r="U36" s="25"/>
      <c r="V36" s="25"/>
      <c r="W36" s="25"/>
      <c r="X36" s="25"/>
      <c r="Y36" s="25"/>
      <c r="Z36" s="25"/>
      <c r="AA36" s="25"/>
      <c r="AB36" s="25"/>
    </row>
    <row r="37" spans="1:28" s="31" customFormat="1" ht="14.25" x14ac:dyDescent="0.25">
      <c r="A37" s="28"/>
      <c r="B37" s="62"/>
      <c r="C37" s="63" t="s">
        <v>19</v>
      </c>
      <c r="D37" s="64"/>
      <c r="E37" s="65"/>
      <c r="F37" s="36"/>
      <c r="G37" s="66"/>
      <c r="H37" s="67">
        <f>SUM(H10:H36)</f>
        <v>3493063.5981355933</v>
      </c>
      <c r="I37" s="30"/>
      <c r="J37" s="68"/>
      <c r="K37" s="69" t="str">
        <f t="shared" si="10"/>
        <v>ИТОГО:</v>
      </c>
      <c r="L37" s="64"/>
      <c r="M37" s="70"/>
      <c r="N37" s="30"/>
      <c r="O37" s="71"/>
      <c r="P37" s="41"/>
      <c r="Q37" s="72"/>
      <c r="R37" s="73">
        <f>SUM(R10:R36)</f>
        <v>0</v>
      </c>
      <c r="S37" s="30"/>
      <c r="T37" s="30"/>
      <c r="U37" s="30"/>
      <c r="V37" s="30"/>
      <c r="W37" s="30"/>
      <c r="X37" s="30"/>
      <c r="Y37" s="30"/>
      <c r="Z37" s="30"/>
      <c r="AA37" s="30"/>
      <c r="AB37" s="30"/>
    </row>
    <row r="38" spans="1:28" s="31" customFormat="1" ht="41.25" customHeight="1" x14ac:dyDescent="0.25">
      <c r="A38" s="28"/>
      <c r="B38" s="129" t="s">
        <v>24</v>
      </c>
      <c r="C38" s="130"/>
      <c r="D38" s="130"/>
      <c r="E38" s="130"/>
      <c r="F38" s="130"/>
      <c r="G38" s="130"/>
      <c r="H38" s="131"/>
      <c r="I38" s="30"/>
      <c r="J38" s="132" t="s">
        <v>24</v>
      </c>
      <c r="K38" s="133"/>
      <c r="L38" s="133"/>
      <c r="M38" s="133"/>
      <c r="N38" s="133"/>
      <c r="O38" s="133"/>
      <c r="P38" s="133"/>
      <c r="Q38" s="133"/>
      <c r="R38" s="134"/>
      <c r="S38" s="30"/>
      <c r="T38" s="30"/>
      <c r="U38" s="30"/>
      <c r="V38" s="30"/>
      <c r="W38" s="30"/>
      <c r="X38" s="30"/>
      <c r="Y38" s="30"/>
      <c r="Z38" s="30"/>
      <c r="AA38" s="30"/>
      <c r="AB38" s="30"/>
    </row>
    <row r="39" spans="1:28" s="27" customFormat="1" ht="37.5" customHeight="1" x14ac:dyDescent="0.25">
      <c r="A39" s="23"/>
      <c r="B39" s="74">
        <v>1</v>
      </c>
      <c r="C39" s="109" t="s">
        <v>67</v>
      </c>
      <c r="D39" s="109" t="s">
        <v>32</v>
      </c>
      <c r="E39" s="52" t="s">
        <v>66</v>
      </c>
      <c r="F39" s="37">
        <v>2550.3728813559323</v>
      </c>
      <c r="G39" s="55">
        <v>1</v>
      </c>
      <c r="H39" s="75">
        <f>F39*G39</f>
        <v>2550.3728813559323</v>
      </c>
      <c r="I39" s="25"/>
      <c r="J39" s="56">
        <f t="shared" si="10"/>
        <v>1</v>
      </c>
      <c r="K39" s="57" t="str">
        <f t="shared" si="10"/>
        <v>Брюки мужские на утепляющей прокладке  р. 48-50/170-176</v>
      </c>
      <c r="L39" s="109" t="s">
        <v>32</v>
      </c>
      <c r="M39" s="58"/>
      <c r="N39" s="76" t="str">
        <f t="shared" ref="N39:O44" si="24">E39</f>
        <v>пар</v>
      </c>
      <c r="O39" s="59">
        <f t="shared" si="24"/>
        <v>2550.3728813559323</v>
      </c>
      <c r="P39" s="35"/>
      <c r="Q39" s="60">
        <f t="shared" ref="Q39:Q44" si="25">G39</f>
        <v>1</v>
      </c>
      <c r="R39" s="61">
        <f t="shared" ref="R39:R44" si="26">P39*Q39</f>
        <v>0</v>
      </c>
      <c r="S39" s="25"/>
      <c r="T39" s="25"/>
      <c r="U39" s="25"/>
      <c r="V39" s="25"/>
      <c r="W39" s="25"/>
      <c r="X39" s="25"/>
      <c r="Y39" s="25"/>
      <c r="Z39" s="25"/>
      <c r="AA39" s="25"/>
      <c r="AB39" s="25"/>
    </row>
    <row r="40" spans="1:28" s="27" customFormat="1" ht="34.5" customHeight="1" x14ac:dyDescent="0.25">
      <c r="A40" s="23"/>
      <c r="B40" s="74">
        <v>2</v>
      </c>
      <c r="C40" s="109" t="s">
        <v>68</v>
      </c>
      <c r="D40" s="109" t="s">
        <v>32</v>
      </c>
      <c r="E40" s="52" t="s">
        <v>66</v>
      </c>
      <c r="F40" s="37">
        <v>2550.3728813559328</v>
      </c>
      <c r="G40" s="55">
        <v>5</v>
      </c>
      <c r="H40" s="77">
        <f t="shared" ref="H40:H44" si="27">F40*G40</f>
        <v>12751.864406779663</v>
      </c>
      <c r="I40" s="25"/>
      <c r="J40" s="56">
        <f t="shared" si="10"/>
        <v>2</v>
      </c>
      <c r="K40" s="57" t="str">
        <f t="shared" si="10"/>
        <v>Брюки мужские на утепляющей прокладке  р. 52-54/170-176</v>
      </c>
      <c r="L40" s="109" t="s">
        <v>32</v>
      </c>
      <c r="M40" s="58"/>
      <c r="N40" s="76" t="str">
        <f t="shared" si="24"/>
        <v>пар</v>
      </c>
      <c r="O40" s="59">
        <f t="shared" si="24"/>
        <v>2550.3728813559328</v>
      </c>
      <c r="P40" s="35"/>
      <c r="Q40" s="60">
        <f t="shared" si="25"/>
        <v>5</v>
      </c>
      <c r="R40" s="61">
        <f t="shared" si="26"/>
        <v>0</v>
      </c>
      <c r="S40" s="25"/>
      <c r="T40" s="25"/>
      <c r="U40" s="25"/>
      <c r="V40" s="25"/>
      <c r="W40" s="25"/>
      <c r="X40" s="25"/>
      <c r="Y40" s="25"/>
      <c r="Z40" s="25"/>
      <c r="AA40" s="25"/>
      <c r="AB40" s="25"/>
    </row>
    <row r="41" spans="1:28" s="27" customFormat="1" ht="31.5" customHeight="1" x14ac:dyDescent="0.25">
      <c r="A41" s="23"/>
      <c r="B41" s="74">
        <v>3</v>
      </c>
      <c r="C41" s="109" t="s">
        <v>69</v>
      </c>
      <c r="D41" s="109" t="s">
        <v>32</v>
      </c>
      <c r="E41" s="52" t="s">
        <v>66</v>
      </c>
      <c r="F41" s="37">
        <v>2550.3728813559323</v>
      </c>
      <c r="G41" s="55">
        <v>2</v>
      </c>
      <c r="H41" s="77">
        <f t="shared" si="27"/>
        <v>5100.7457627118647</v>
      </c>
      <c r="I41" s="25"/>
      <c r="J41" s="56">
        <f t="shared" si="10"/>
        <v>3</v>
      </c>
      <c r="K41" s="57" t="str">
        <f t="shared" si="10"/>
        <v>Брюки мужские на утепляющей прокладке  р. 52-54/182-188</v>
      </c>
      <c r="L41" s="109" t="s">
        <v>32</v>
      </c>
      <c r="M41" s="58"/>
      <c r="N41" s="76" t="str">
        <f t="shared" si="24"/>
        <v>пар</v>
      </c>
      <c r="O41" s="59">
        <f t="shared" si="24"/>
        <v>2550.3728813559323</v>
      </c>
      <c r="P41" s="35"/>
      <c r="Q41" s="60">
        <f t="shared" si="25"/>
        <v>2</v>
      </c>
      <c r="R41" s="61">
        <f t="shared" si="26"/>
        <v>0</v>
      </c>
      <c r="S41" s="25"/>
      <c r="T41" s="25"/>
      <c r="U41" s="25"/>
      <c r="V41" s="25"/>
      <c r="W41" s="25"/>
      <c r="X41" s="25"/>
      <c r="Y41" s="25"/>
      <c r="Z41" s="25"/>
      <c r="AA41" s="25"/>
      <c r="AB41" s="25"/>
    </row>
    <row r="42" spans="1:28" s="27" customFormat="1" ht="34.5" customHeight="1" x14ac:dyDescent="0.25">
      <c r="A42" s="23"/>
      <c r="B42" s="74">
        <v>4</v>
      </c>
      <c r="C42" s="109" t="s">
        <v>70</v>
      </c>
      <c r="D42" s="109" t="s">
        <v>32</v>
      </c>
      <c r="E42" s="52" t="s">
        <v>66</v>
      </c>
      <c r="F42" s="37">
        <v>2550.3728813559323</v>
      </c>
      <c r="G42" s="55">
        <v>1</v>
      </c>
      <c r="H42" s="77">
        <f t="shared" si="27"/>
        <v>2550.3728813559323</v>
      </c>
      <c r="I42" s="25"/>
      <c r="J42" s="56">
        <f t="shared" si="10"/>
        <v>4</v>
      </c>
      <c r="K42" s="57" t="str">
        <f t="shared" si="10"/>
        <v>Брюки мужские на утепляющей прокладке  р. 56-58/170-176</v>
      </c>
      <c r="L42" s="109" t="s">
        <v>32</v>
      </c>
      <c r="M42" s="58"/>
      <c r="N42" s="76" t="str">
        <f t="shared" si="24"/>
        <v>пар</v>
      </c>
      <c r="O42" s="59">
        <f t="shared" si="24"/>
        <v>2550.3728813559323</v>
      </c>
      <c r="P42" s="35"/>
      <c r="Q42" s="60">
        <f t="shared" si="25"/>
        <v>1</v>
      </c>
      <c r="R42" s="61">
        <f t="shared" si="26"/>
        <v>0</v>
      </c>
      <c r="S42" s="25"/>
      <c r="T42" s="25"/>
      <c r="U42" s="25"/>
      <c r="V42" s="25"/>
      <c r="W42" s="25"/>
      <c r="X42" s="25"/>
      <c r="Y42" s="25"/>
      <c r="Z42" s="25"/>
      <c r="AA42" s="25"/>
      <c r="AB42" s="25"/>
    </row>
    <row r="43" spans="1:28" s="27" customFormat="1" ht="31.5" customHeight="1" x14ac:dyDescent="0.25">
      <c r="A43" s="23"/>
      <c r="B43" s="74">
        <v>5</v>
      </c>
      <c r="C43" s="109" t="s">
        <v>71</v>
      </c>
      <c r="D43" s="109" t="s">
        <v>32</v>
      </c>
      <c r="E43" s="52" t="s">
        <v>66</v>
      </c>
      <c r="F43" s="37">
        <v>2550.3728813559323</v>
      </c>
      <c r="G43" s="55">
        <v>6</v>
      </c>
      <c r="H43" s="77">
        <f t="shared" si="27"/>
        <v>15302.237288135595</v>
      </c>
      <c r="I43" s="25"/>
      <c r="J43" s="56">
        <f t="shared" si="10"/>
        <v>5</v>
      </c>
      <c r="K43" s="57" t="str">
        <f t="shared" si="10"/>
        <v>Брюки мужские на утепляющей прокладке  р. 56-58/182-188</v>
      </c>
      <c r="L43" s="109" t="s">
        <v>32</v>
      </c>
      <c r="M43" s="58"/>
      <c r="N43" s="76" t="str">
        <f t="shared" si="24"/>
        <v>пар</v>
      </c>
      <c r="O43" s="59">
        <f t="shared" si="24"/>
        <v>2550.3728813559323</v>
      </c>
      <c r="P43" s="35"/>
      <c r="Q43" s="60">
        <f t="shared" si="25"/>
        <v>6</v>
      </c>
      <c r="R43" s="61">
        <f t="shared" si="26"/>
        <v>0</v>
      </c>
      <c r="S43" s="25"/>
      <c r="T43" s="25"/>
      <c r="U43" s="25"/>
      <c r="V43" s="25"/>
      <c r="W43" s="25"/>
      <c r="X43" s="25"/>
      <c r="Y43" s="25"/>
      <c r="Z43" s="25"/>
      <c r="AA43" s="25"/>
      <c r="AB43" s="25"/>
    </row>
    <row r="44" spans="1:28" s="27" customFormat="1" ht="31.5" customHeight="1" x14ac:dyDescent="0.25">
      <c r="A44" s="23"/>
      <c r="B44" s="74">
        <v>6</v>
      </c>
      <c r="C44" s="109" t="s">
        <v>72</v>
      </c>
      <c r="D44" s="109" t="s">
        <v>32</v>
      </c>
      <c r="E44" s="52" t="s">
        <v>66</v>
      </c>
      <c r="F44" s="37">
        <v>2550.3728813559323</v>
      </c>
      <c r="G44" s="55">
        <v>1</v>
      </c>
      <c r="H44" s="77">
        <f t="shared" si="27"/>
        <v>2550.3728813559323</v>
      </c>
      <c r="I44" s="25"/>
      <c r="J44" s="56">
        <f t="shared" si="10"/>
        <v>6</v>
      </c>
      <c r="K44" s="57" t="str">
        <f t="shared" si="10"/>
        <v>Брюки мужские на утепляющей прокладке  р. 60-62/170-176</v>
      </c>
      <c r="L44" s="109" t="s">
        <v>32</v>
      </c>
      <c r="M44" s="58"/>
      <c r="N44" s="76" t="str">
        <f t="shared" si="24"/>
        <v>пар</v>
      </c>
      <c r="O44" s="59">
        <f t="shared" si="24"/>
        <v>2550.3728813559323</v>
      </c>
      <c r="P44" s="35"/>
      <c r="Q44" s="60">
        <f t="shared" si="25"/>
        <v>1</v>
      </c>
      <c r="R44" s="61">
        <f t="shared" si="26"/>
        <v>0</v>
      </c>
      <c r="S44" s="25"/>
      <c r="T44" s="25"/>
      <c r="U44" s="25"/>
      <c r="V44" s="25"/>
      <c r="W44" s="25"/>
      <c r="X44" s="25"/>
      <c r="Y44" s="25"/>
      <c r="Z44" s="25"/>
      <c r="AA44" s="25"/>
      <c r="AB44" s="25"/>
    </row>
    <row r="45" spans="1:28" s="27" customFormat="1" ht="48" customHeight="1" x14ac:dyDescent="0.25">
      <c r="A45" s="23"/>
      <c r="B45" s="74">
        <v>7</v>
      </c>
      <c r="C45" s="109" t="s">
        <v>38</v>
      </c>
      <c r="D45" s="109" t="s">
        <v>34</v>
      </c>
      <c r="E45" s="52" t="s">
        <v>18</v>
      </c>
      <c r="F45" s="37">
        <v>12124.703389830509</v>
      </c>
      <c r="G45" s="55">
        <v>3</v>
      </c>
      <c r="H45" s="77">
        <f t="shared" ref="H45:H46" si="28">F45*G45</f>
        <v>36374.110169491527</v>
      </c>
      <c r="I45" s="25"/>
      <c r="J45" s="56">
        <f t="shared" ref="J45:K52" si="29">B45</f>
        <v>7</v>
      </c>
      <c r="K45" s="57" t="str">
        <f t="shared" si="29"/>
        <v>Костюм для защиты от механических воздействий, проколов и порезов на утепляющей прокладке р. 52-54/170-176</v>
      </c>
      <c r="L45" s="109" t="s">
        <v>34</v>
      </c>
      <c r="M45" s="58"/>
      <c r="N45" s="76" t="str">
        <f t="shared" ref="N45:O46" si="30">E45</f>
        <v>шт</v>
      </c>
      <c r="O45" s="59">
        <f t="shared" si="30"/>
        <v>12124.703389830509</v>
      </c>
      <c r="P45" s="35"/>
      <c r="Q45" s="60">
        <f t="shared" ref="Q45:Q46" si="31">G45</f>
        <v>3</v>
      </c>
      <c r="R45" s="61">
        <f t="shared" ref="R45:R46" si="32">P45*Q45</f>
        <v>0</v>
      </c>
      <c r="S45" s="25"/>
      <c r="T45" s="25"/>
      <c r="U45" s="25"/>
      <c r="V45" s="25"/>
      <c r="W45" s="25"/>
      <c r="X45" s="25"/>
      <c r="Y45" s="25"/>
      <c r="Z45" s="25"/>
      <c r="AA45" s="25"/>
      <c r="AB45" s="25"/>
    </row>
    <row r="46" spans="1:28" s="27" customFormat="1" ht="48" customHeight="1" x14ac:dyDescent="0.25">
      <c r="A46" s="23"/>
      <c r="B46" s="74">
        <v>8</v>
      </c>
      <c r="C46" s="109" t="s">
        <v>39</v>
      </c>
      <c r="D46" s="109" t="s">
        <v>34</v>
      </c>
      <c r="E46" s="52" t="s">
        <v>18</v>
      </c>
      <c r="F46" s="37">
        <v>12124.703389830509</v>
      </c>
      <c r="G46" s="55">
        <v>2</v>
      </c>
      <c r="H46" s="77">
        <f t="shared" si="28"/>
        <v>24249.406779661018</v>
      </c>
      <c r="I46" s="25"/>
      <c r="J46" s="56">
        <f t="shared" si="29"/>
        <v>8</v>
      </c>
      <c r="K46" s="57" t="str">
        <f t="shared" si="29"/>
        <v>Костюм для защиты от механических воздействий, проколов и порезов на утепляющей прокладке р. 52-54/182-188</v>
      </c>
      <c r="L46" s="109" t="s">
        <v>34</v>
      </c>
      <c r="M46" s="58"/>
      <c r="N46" s="76" t="str">
        <f t="shared" si="30"/>
        <v>шт</v>
      </c>
      <c r="O46" s="59">
        <f t="shared" si="30"/>
        <v>12124.703389830509</v>
      </c>
      <c r="P46" s="35"/>
      <c r="Q46" s="60">
        <f t="shared" si="31"/>
        <v>2</v>
      </c>
      <c r="R46" s="61">
        <f t="shared" si="32"/>
        <v>0</v>
      </c>
      <c r="S46" s="25"/>
      <c r="T46" s="25"/>
      <c r="U46" s="25"/>
      <c r="V46" s="25"/>
      <c r="W46" s="25"/>
      <c r="X46" s="25"/>
      <c r="Y46" s="25"/>
      <c r="Z46" s="25"/>
      <c r="AA46" s="25"/>
      <c r="AB46" s="25"/>
    </row>
    <row r="47" spans="1:28" s="27" customFormat="1" ht="36.75" customHeight="1" x14ac:dyDescent="0.25">
      <c r="A47" s="23"/>
      <c r="B47" s="74">
        <v>9</v>
      </c>
      <c r="C47" s="109" t="s">
        <v>73</v>
      </c>
      <c r="D47" s="109" t="s">
        <v>32</v>
      </c>
      <c r="E47" s="52" t="s">
        <v>18</v>
      </c>
      <c r="F47" s="37">
        <v>7191.2033898305099</v>
      </c>
      <c r="G47" s="55">
        <v>1</v>
      </c>
      <c r="H47" s="77">
        <f>F47*G47</f>
        <v>7191.2033898305099</v>
      </c>
      <c r="I47" s="25"/>
      <c r="J47" s="56">
        <f t="shared" si="29"/>
        <v>9</v>
      </c>
      <c r="K47" s="57" t="str">
        <f t="shared" si="29"/>
        <v>Костюм женский на утепляющей прокладке (для контролеров) р. 104-108/170-176</v>
      </c>
      <c r="L47" s="109" t="s">
        <v>32</v>
      </c>
      <c r="M47" s="58"/>
      <c r="N47" s="76" t="str">
        <f>E47</f>
        <v>шт</v>
      </c>
      <c r="O47" s="59">
        <f>F47</f>
        <v>7191.2033898305099</v>
      </c>
      <c r="P47" s="35"/>
      <c r="Q47" s="60">
        <f>G47</f>
        <v>1</v>
      </c>
      <c r="R47" s="61">
        <f>P47*Q47</f>
        <v>0</v>
      </c>
      <c r="S47" s="25"/>
      <c r="T47" s="25"/>
      <c r="U47" s="25"/>
      <c r="V47" s="25"/>
      <c r="W47" s="25"/>
      <c r="X47" s="25"/>
      <c r="Y47" s="25"/>
      <c r="Z47" s="25"/>
      <c r="AA47" s="25"/>
      <c r="AB47" s="25"/>
    </row>
    <row r="48" spans="1:28" s="27" customFormat="1" ht="36.75" customHeight="1" x14ac:dyDescent="0.25">
      <c r="A48" s="23"/>
      <c r="B48" s="74">
        <v>10</v>
      </c>
      <c r="C48" s="109" t="s">
        <v>74</v>
      </c>
      <c r="D48" s="109" t="s">
        <v>32</v>
      </c>
      <c r="E48" s="52" t="s">
        <v>18</v>
      </c>
      <c r="F48" s="37">
        <v>7191.2033898305099</v>
      </c>
      <c r="G48" s="55">
        <v>1</v>
      </c>
      <c r="H48" s="77">
        <f t="shared" ref="H48:H52" si="33">F48*G48</f>
        <v>7191.2033898305099</v>
      </c>
      <c r="I48" s="25"/>
      <c r="J48" s="56">
        <f t="shared" si="29"/>
        <v>10</v>
      </c>
      <c r="K48" s="57" t="str">
        <f t="shared" si="29"/>
        <v>Костюм женский на утепляющей прокладке (для контролеров) р. 112-116/170-176</v>
      </c>
      <c r="L48" s="109" t="s">
        <v>32</v>
      </c>
      <c r="M48" s="58"/>
      <c r="N48" s="76" t="str">
        <f t="shared" ref="N48:O52" si="34">E48</f>
        <v>шт</v>
      </c>
      <c r="O48" s="59">
        <f t="shared" si="34"/>
        <v>7191.2033898305099</v>
      </c>
      <c r="P48" s="35"/>
      <c r="Q48" s="60">
        <f t="shared" ref="Q48:Q52" si="35">G48</f>
        <v>1</v>
      </c>
      <c r="R48" s="61">
        <f t="shared" ref="R48:R52" si="36">P48*Q48</f>
        <v>0</v>
      </c>
      <c r="S48" s="25"/>
      <c r="T48" s="25"/>
      <c r="U48" s="25"/>
      <c r="V48" s="25"/>
      <c r="W48" s="25"/>
      <c r="X48" s="25"/>
      <c r="Y48" s="25"/>
      <c r="Z48" s="25"/>
      <c r="AA48" s="25"/>
      <c r="AB48" s="25"/>
    </row>
    <row r="49" spans="1:28" s="27" customFormat="1" ht="36.75" customHeight="1" x14ac:dyDescent="0.25">
      <c r="A49" s="23"/>
      <c r="B49" s="74">
        <v>11</v>
      </c>
      <c r="C49" s="109" t="s">
        <v>75</v>
      </c>
      <c r="D49" s="109" t="s">
        <v>76</v>
      </c>
      <c r="E49" s="52" t="s">
        <v>18</v>
      </c>
      <c r="F49" s="37">
        <v>7191.2033898305099</v>
      </c>
      <c r="G49" s="55">
        <v>1</v>
      </c>
      <c r="H49" s="77">
        <f t="shared" si="33"/>
        <v>7191.2033898305099</v>
      </c>
      <c r="I49" s="25"/>
      <c r="J49" s="56">
        <f t="shared" si="29"/>
        <v>11</v>
      </c>
      <c r="K49" s="57" t="str">
        <f t="shared" si="29"/>
        <v>Костюм женский на утепляющей прокладке (для контролеров) р. 88-92/158-164</v>
      </c>
      <c r="L49" s="109" t="s">
        <v>76</v>
      </c>
      <c r="M49" s="58"/>
      <c r="N49" s="76" t="str">
        <f t="shared" si="34"/>
        <v>шт</v>
      </c>
      <c r="O49" s="59">
        <f t="shared" si="34"/>
        <v>7191.2033898305099</v>
      </c>
      <c r="P49" s="35"/>
      <c r="Q49" s="60">
        <f t="shared" si="35"/>
        <v>1</v>
      </c>
      <c r="R49" s="61">
        <f t="shared" si="36"/>
        <v>0</v>
      </c>
      <c r="S49" s="25"/>
      <c r="T49" s="25"/>
      <c r="U49" s="25"/>
      <c r="V49" s="25"/>
      <c r="W49" s="25"/>
      <c r="X49" s="25"/>
      <c r="Y49" s="25"/>
      <c r="Z49" s="25"/>
      <c r="AA49" s="25"/>
      <c r="AB49" s="25"/>
    </row>
    <row r="50" spans="1:28" s="27" customFormat="1" ht="36.75" customHeight="1" x14ac:dyDescent="0.25">
      <c r="A50" s="23"/>
      <c r="B50" s="74">
        <v>12</v>
      </c>
      <c r="C50" s="109" t="s">
        <v>75</v>
      </c>
      <c r="D50" s="109" t="s">
        <v>76</v>
      </c>
      <c r="E50" s="52" t="s">
        <v>18</v>
      </c>
      <c r="F50" s="37">
        <v>7191.2033898305099</v>
      </c>
      <c r="G50" s="55">
        <v>4</v>
      </c>
      <c r="H50" s="77">
        <f t="shared" si="33"/>
        <v>28764.81355932204</v>
      </c>
      <c r="I50" s="25"/>
      <c r="J50" s="56">
        <f t="shared" si="29"/>
        <v>12</v>
      </c>
      <c r="K50" s="57" t="str">
        <f t="shared" si="29"/>
        <v>Костюм женский на утепляющей прокладке (для контролеров) р. 88-92/158-164</v>
      </c>
      <c r="L50" s="109" t="s">
        <v>76</v>
      </c>
      <c r="M50" s="58"/>
      <c r="N50" s="76" t="str">
        <f t="shared" si="34"/>
        <v>шт</v>
      </c>
      <c r="O50" s="59">
        <f t="shared" si="34"/>
        <v>7191.2033898305099</v>
      </c>
      <c r="P50" s="35"/>
      <c r="Q50" s="60">
        <f t="shared" si="35"/>
        <v>4</v>
      </c>
      <c r="R50" s="61">
        <f t="shared" si="36"/>
        <v>0</v>
      </c>
      <c r="S50" s="25"/>
      <c r="T50" s="25"/>
      <c r="U50" s="25"/>
      <c r="V50" s="25"/>
      <c r="W50" s="25"/>
      <c r="X50" s="25"/>
      <c r="Y50" s="25"/>
      <c r="Z50" s="25"/>
      <c r="AA50" s="25"/>
      <c r="AB50" s="25"/>
    </row>
    <row r="51" spans="1:28" s="27" customFormat="1" ht="36.75" customHeight="1" x14ac:dyDescent="0.25">
      <c r="A51" s="23"/>
      <c r="B51" s="74">
        <v>13</v>
      </c>
      <c r="C51" s="109" t="s">
        <v>77</v>
      </c>
      <c r="D51" s="109" t="s">
        <v>76</v>
      </c>
      <c r="E51" s="52" t="s">
        <v>18</v>
      </c>
      <c r="F51" s="37">
        <v>7191.203389830509</v>
      </c>
      <c r="G51" s="55">
        <v>3</v>
      </c>
      <c r="H51" s="77">
        <f t="shared" si="33"/>
        <v>21573.610169491527</v>
      </c>
      <c r="I51" s="25"/>
      <c r="J51" s="56">
        <f t="shared" si="29"/>
        <v>13</v>
      </c>
      <c r="K51" s="57" t="str">
        <f t="shared" si="29"/>
        <v>Костюм женский на утепляющей прокладке (для контролеров) р. 96-100/158-164</v>
      </c>
      <c r="L51" s="109" t="s">
        <v>76</v>
      </c>
      <c r="M51" s="58"/>
      <c r="N51" s="76" t="str">
        <f t="shared" si="34"/>
        <v>шт</v>
      </c>
      <c r="O51" s="59">
        <f t="shared" si="34"/>
        <v>7191.203389830509</v>
      </c>
      <c r="P51" s="35"/>
      <c r="Q51" s="60">
        <f t="shared" si="35"/>
        <v>3</v>
      </c>
      <c r="R51" s="61">
        <f t="shared" si="36"/>
        <v>0</v>
      </c>
      <c r="S51" s="25"/>
      <c r="T51" s="25"/>
      <c r="U51" s="25"/>
      <c r="V51" s="25"/>
      <c r="W51" s="25"/>
      <c r="X51" s="25"/>
      <c r="Y51" s="25"/>
      <c r="Z51" s="25"/>
      <c r="AA51" s="25"/>
      <c r="AB51" s="25"/>
    </row>
    <row r="52" spans="1:28" s="27" customFormat="1" ht="36.75" customHeight="1" x14ac:dyDescent="0.25">
      <c r="A52" s="23"/>
      <c r="B52" s="74">
        <v>14</v>
      </c>
      <c r="C52" s="109" t="s">
        <v>78</v>
      </c>
      <c r="D52" s="109" t="s">
        <v>76</v>
      </c>
      <c r="E52" s="52" t="s">
        <v>18</v>
      </c>
      <c r="F52" s="37">
        <v>7191.203389830509</v>
      </c>
      <c r="G52" s="55">
        <v>3</v>
      </c>
      <c r="H52" s="77">
        <f t="shared" si="33"/>
        <v>21573.610169491527</v>
      </c>
      <c r="I52" s="25"/>
      <c r="J52" s="56">
        <f t="shared" si="29"/>
        <v>14</v>
      </c>
      <c r="K52" s="57" t="str">
        <f t="shared" si="29"/>
        <v>Костюм женский на утепляющей прокладке (для контролеров) р. 96-100/170-176</v>
      </c>
      <c r="L52" s="109" t="s">
        <v>76</v>
      </c>
      <c r="M52" s="58"/>
      <c r="N52" s="76" t="str">
        <f t="shared" si="34"/>
        <v>шт</v>
      </c>
      <c r="O52" s="59">
        <f t="shared" si="34"/>
        <v>7191.203389830509</v>
      </c>
      <c r="P52" s="35"/>
      <c r="Q52" s="60">
        <f t="shared" si="35"/>
        <v>3</v>
      </c>
      <c r="R52" s="61">
        <f t="shared" si="36"/>
        <v>0</v>
      </c>
      <c r="S52" s="25"/>
      <c r="T52" s="25"/>
      <c r="U52" s="25"/>
      <c r="V52" s="25"/>
      <c r="W52" s="25"/>
      <c r="X52" s="25"/>
      <c r="Y52" s="25"/>
      <c r="Z52" s="25"/>
      <c r="AA52" s="25"/>
      <c r="AB52" s="25"/>
    </row>
    <row r="53" spans="1:28" s="27" customFormat="1" ht="36.75" customHeight="1" x14ac:dyDescent="0.25">
      <c r="A53" s="23"/>
      <c r="B53" s="74">
        <v>15</v>
      </c>
      <c r="C53" s="109" t="s">
        <v>45</v>
      </c>
      <c r="D53" s="109" t="s">
        <v>46</v>
      </c>
      <c r="E53" s="52" t="s">
        <v>66</v>
      </c>
      <c r="F53" s="37">
        <v>615.25423728813564</v>
      </c>
      <c r="G53" s="55">
        <v>34</v>
      </c>
      <c r="H53" s="77">
        <f t="shared" ref="H53:H59" si="37">F53*G53</f>
        <v>20918.644067796613</v>
      </c>
      <c r="I53" s="25"/>
      <c r="J53" s="56">
        <f t="shared" ref="J53:K81" si="38">B53</f>
        <v>15</v>
      </c>
      <c r="K53" s="57" t="str">
        <f t="shared" si="38"/>
        <v>Краги утеплённые спилковые (иск. мех, пятипалые)</v>
      </c>
      <c r="L53" s="109" t="s">
        <v>46</v>
      </c>
      <c r="M53" s="58"/>
      <c r="N53" s="76" t="str">
        <f t="shared" ref="N53:O59" si="39">E53</f>
        <v>пар</v>
      </c>
      <c r="O53" s="59">
        <f t="shared" si="39"/>
        <v>615.25423728813564</v>
      </c>
      <c r="P53" s="35"/>
      <c r="Q53" s="60">
        <f t="shared" ref="Q53:Q59" si="40">G53</f>
        <v>34</v>
      </c>
      <c r="R53" s="61">
        <f t="shared" ref="R53:R59" si="41">P53*Q53</f>
        <v>0</v>
      </c>
      <c r="S53" s="25"/>
      <c r="T53" s="25"/>
      <c r="U53" s="25"/>
      <c r="V53" s="25"/>
      <c r="W53" s="25"/>
      <c r="X53" s="25"/>
      <c r="Y53" s="25"/>
      <c r="Z53" s="25"/>
      <c r="AA53" s="25"/>
      <c r="AB53" s="25"/>
    </row>
    <row r="54" spans="1:28" s="27" customFormat="1" ht="35.25" customHeight="1" x14ac:dyDescent="0.25">
      <c r="A54" s="23"/>
      <c r="B54" s="74">
        <v>16</v>
      </c>
      <c r="C54" s="109" t="s">
        <v>79</v>
      </c>
      <c r="D54" s="109" t="s">
        <v>32</v>
      </c>
      <c r="E54" s="52" t="s">
        <v>18</v>
      </c>
      <c r="F54" s="37">
        <v>5226.1694915254238</v>
      </c>
      <c r="G54" s="55">
        <v>1</v>
      </c>
      <c r="H54" s="77">
        <f t="shared" si="37"/>
        <v>5226.1694915254238</v>
      </c>
      <c r="I54" s="25"/>
      <c r="J54" s="56">
        <f t="shared" si="38"/>
        <v>16</v>
      </c>
      <c r="K54" s="57" t="str">
        <f t="shared" si="38"/>
        <v>Куртка женская  на утепляющей прокладке р. 44-46/158-164</v>
      </c>
      <c r="L54" s="109" t="s">
        <v>32</v>
      </c>
      <c r="M54" s="58"/>
      <c r="N54" s="76" t="str">
        <f t="shared" si="39"/>
        <v>шт</v>
      </c>
      <c r="O54" s="59">
        <f t="shared" si="39"/>
        <v>5226.1694915254238</v>
      </c>
      <c r="P54" s="35"/>
      <c r="Q54" s="60">
        <f t="shared" si="40"/>
        <v>1</v>
      </c>
      <c r="R54" s="61">
        <f t="shared" si="41"/>
        <v>0</v>
      </c>
      <c r="S54" s="25"/>
      <c r="T54" s="25"/>
      <c r="U54" s="25"/>
      <c r="V54" s="25"/>
      <c r="W54" s="25"/>
      <c r="X54" s="25"/>
      <c r="Y54" s="25"/>
      <c r="Z54" s="25"/>
      <c r="AA54" s="25"/>
      <c r="AB54" s="25"/>
    </row>
    <row r="55" spans="1:28" s="27" customFormat="1" ht="30" customHeight="1" x14ac:dyDescent="0.25">
      <c r="A55" s="23"/>
      <c r="B55" s="74">
        <v>17</v>
      </c>
      <c r="C55" s="109" t="s">
        <v>80</v>
      </c>
      <c r="D55" s="109" t="s">
        <v>32</v>
      </c>
      <c r="E55" s="52" t="s">
        <v>18</v>
      </c>
      <c r="F55" s="37">
        <v>5226.1694915254238</v>
      </c>
      <c r="G55" s="55">
        <v>2</v>
      </c>
      <c r="H55" s="77">
        <f t="shared" si="37"/>
        <v>10452.338983050848</v>
      </c>
      <c r="I55" s="25"/>
      <c r="J55" s="56">
        <f t="shared" si="38"/>
        <v>17</v>
      </c>
      <c r="K55" s="57" t="str">
        <f t="shared" si="38"/>
        <v>Куртка женская на утепляющей прокладке  р. 48-50/158-164</v>
      </c>
      <c r="L55" s="109" t="s">
        <v>32</v>
      </c>
      <c r="M55" s="58"/>
      <c r="N55" s="76" t="str">
        <f t="shared" si="39"/>
        <v>шт</v>
      </c>
      <c r="O55" s="59">
        <f t="shared" si="39"/>
        <v>5226.1694915254238</v>
      </c>
      <c r="P55" s="35"/>
      <c r="Q55" s="60">
        <f t="shared" si="40"/>
        <v>2</v>
      </c>
      <c r="R55" s="61">
        <f t="shared" si="41"/>
        <v>0</v>
      </c>
      <c r="S55" s="25"/>
      <c r="T55" s="25"/>
      <c r="U55" s="25"/>
      <c r="V55" s="25"/>
      <c r="W55" s="25"/>
      <c r="X55" s="25"/>
      <c r="Y55" s="25"/>
      <c r="Z55" s="25"/>
      <c r="AA55" s="25"/>
      <c r="AB55" s="25"/>
    </row>
    <row r="56" spans="1:28" s="27" customFormat="1" ht="34.5" customHeight="1" x14ac:dyDescent="0.25">
      <c r="A56" s="23"/>
      <c r="B56" s="74">
        <v>18</v>
      </c>
      <c r="C56" s="109" t="s">
        <v>81</v>
      </c>
      <c r="D56" s="109" t="s">
        <v>32</v>
      </c>
      <c r="E56" s="52" t="s">
        <v>18</v>
      </c>
      <c r="F56" s="37">
        <v>5226.1694915254238</v>
      </c>
      <c r="G56" s="55">
        <v>4</v>
      </c>
      <c r="H56" s="77">
        <f t="shared" si="37"/>
        <v>20904.677966101695</v>
      </c>
      <c r="I56" s="25"/>
      <c r="J56" s="56">
        <f t="shared" si="38"/>
        <v>18</v>
      </c>
      <c r="K56" s="57" t="str">
        <f t="shared" si="38"/>
        <v>Куртка женская  на утепляющей прокладке  р. 52-54/158-164</v>
      </c>
      <c r="L56" s="109" t="s">
        <v>32</v>
      </c>
      <c r="M56" s="58"/>
      <c r="N56" s="76" t="str">
        <f t="shared" si="39"/>
        <v>шт</v>
      </c>
      <c r="O56" s="59">
        <f t="shared" si="39"/>
        <v>5226.1694915254238</v>
      </c>
      <c r="P56" s="35"/>
      <c r="Q56" s="60">
        <f t="shared" si="40"/>
        <v>4</v>
      </c>
      <c r="R56" s="61">
        <f t="shared" si="41"/>
        <v>0</v>
      </c>
      <c r="S56" s="25"/>
      <c r="T56" s="25"/>
      <c r="U56" s="25"/>
      <c r="V56" s="25"/>
      <c r="W56" s="25"/>
      <c r="X56" s="25"/>
      <c r="Y56" s="25"/>
      <c r="Z56" s="25"/>
      <c r="AA56" s="25"/>
      <c r="AB56" s="25"/>
    </row>
    <row r="57" spans="1:28" s="27" customFormat="1" ht="34.5" customHeight="1" x14ac:dyDescent="0.25">
      <c r="A57" s="23"/>
      <c r="B57" s="74">
        <v>19</v>
      </c>
      <c r="C57" s="109" t="s">
        <v>82</v>
      </c>
      <c r="D57" s="109" t="s">
        <v>32</v>
      </c>
      <c r="E57" s="52" t="s">
        <v>18</v>
      </c>
      <c r="F57" s="37">
        <v>5226.1694915254238</v>
      </c>
      <c r="G57" s="55">
        <v>1</v>
      </c>
      <c r="H57" s="77">
        <f t="shared" si="37"/>
        <v>5226.1694915254238</v>
      </c>
      <c r="I57" s="25"/>
      <c r="J57" s="56">
        <f t="shared" si="38"/>
        <v>19</v>
      </c>
      <c r="K57" s="57" t="str">
        <f t="shared" si="38"/>
        <v>Куртка женская на утепляющей прокладке  р. 56-58/170-176</v>
      </c>
      <c r="L57" s="109" t="s">
        <v>32</v>
      </c>
      <c r="M57" s="58"/>
      <c r="N57" s="76" t="str">
        <f t="shared" si="39"/>
        <v>шт</v>
      </c>
      <c r="O57" s="59">
        <f t="shared" si="39"/>
        <v>5226.1694915254238</v>
      </c>
      <c r="P57" s="35"/>
      <c r="Q57" s="60">
        <f t="shared" si="40"/>
        <v>1</v>
      </c>
      <c r="R57" s="61">
        <f t="shared" si="41"/>
        <v>0</v>
      </c>
      <c r="S57" s="25"/>
      <c r="T57" s="25"/>
      <c r="U57" s="25"/>
      <c r="V57" s="25"/>
      <c r="W57" s="25"/>
      <c r="X57" s="25"/>
      <c r="Y57" s="25"/>
      <c r="Z57" s="25"/>
      <c r="AA57" s="25"/>
      <c r="AB57" s="25"/>
    </row>
    <row r="58" spans="1:28" s="27" customFormat="1" ht="34.5" customHeight="1" x14ac:dyDescent="0.25">
      <c r="A58" s="23"/>
      <c r="B58" s="74">
        <v>20</v>
      </c>
      <c r="C58" s="109" t="s">
        <v>83</v>
      </c>
      <c r="D58" s="109" t="s">
        <v>32</v>
      </c>
      <c r="E58" s="52" t="s">
        <v>18</v>
      </c>
      <c r="F58" s="37">
        <v>5309.7881355932204</v>
      </c>
      <c r="G58" s="55">
        <v>1</v>
      </c>
      <c r="H58" s="77">
        <f t="shared" si="37"/>
        <v>5309.7881355932204</v>
      </c>
      <c r="I58" s="25"/>
      <c r="J58" s="56">
        <f t="shared" si="38"/>
        <v>20</v>
      </c>
      <c r="K58" s="57" t="str">
        <f t="shared" si="38"/>
        <v>Куртка мужская на утепляющей прокладке р. 48-50/158-164</v>
      </c>
      <c r="L58" s="109" t="s">
        <v>32</v>
      </c>
      <c r="M58" s="58"/>
      <c r="N58" s="76" t="str">
        <f t="shared" si="39"/>
        <v>шт</v>
      </c>
      <c r="O58" s="59">
        <f t="shared" si="39"/>
        <v>5309.7881355932204</v>
      </c>
      <c r="P58" s="35"/>
      <c r="Q58" s="60">
        <f t="shared" si="40"/>
        <v>1</v>
      </c>
      <c r="R58" s="61">
        <f t="shared" si="41"/>
        <v>0</v>
      </c>
      <c r="S58" s="25"/>
      <c r="T58" s="25"/>
      <c r="U58" s="25"/>
      <c r="V58" s="25"/>
      <c r="W58" s="25"/>
      <c r="X58" s="25"/>
      <c r="Y58" s="25"/>
      <c r="Z58" s="25"/>
      <c r="AA58" s="25"/>
      <c r="AB58" s="25"/>
    </row>
    <row r="59" spans="1:28" s="27" customFormat="1" ht="31.5" customHeight="1" x14ac:dyDescent="0.25">
      <c r="A59" s="23"/>
      <c r="B59" s="74">
        <v>21</v>
      </c>
      <c r="C59" s="109" t="s">
        <v>84</v>
      </c>
      <c r="D59" s="109" t="s">
        <v>32</v>
      </c>
      <c r="E59" s="52" t="s">
        <v>18</v>
      </c>
      <c r="F59" s="37">
        <v>5309.7881355932204</v>
      </c>
      <c r="G59" s="55">
        <v>2</v>
      </c>
      <c r="H59" s="77">
        <f t="shared" si="37"/>
        <v>10619.576271186441</v>
      </c>
      <c r="I59" s="25"/>
      <c r="J59" s="56">
        <f t="shared" si="38"/>
        <v>21</v>
      </c>
      <c r="K59" s="57" t="str">
        <f t="shared" si="38"/>
        <v>Куртка мужская на утепляющей прокладке  р. 48-50/170-176</v>
      </c>
      <c r="L59" s="109" t="s">
        <v>32</v>
      </c>
      <c r="M59" s="58"/>
      <c r="N59" s="76" t="str">
        <f t="shared" si="39"/>
        <v>шт</v>
      </c>
      <c r="O59" s="59">
        <f t="shared" si="39"/>
        <v>5309.7881355932204</v>
      </c>
      <c r="P59" s="35"/>
      <c r="Q59" s="60">
        <f t="shared" si="40"/>
        <v>2</v>
      </c>
      <c r="R59" s="61">
        <f t="shared" si="41"/>
        <v>0</v>
      </c>
      <c r="S59" s="25"/>
      <c r="T59" s="25"/>
      <c r="U59" s="25"/>
      <c r="V59" s="25"/>
      <c r="W59" s="25"/>
      <c r="X59" s="25"/>
      <c r="Y59" s="25"/>
      <c r="Z59" s="25"/>
      <c r="AA59" s="25"/>
      <c r="AB59" s="25"/>
    </row>
    <row r="60" spans="1:28" s="27" customFormat="1" ht="33.75" customHeight="1" x14ac:dyDescent="0.25">
      <c r="A60" s="23"/>
      <c r="B60" s="74">
        <v>22</v>
      </c>
      <c r="C60" s="109" t="s">
        <v>85</v>
      </c>
      <c r="D60" s="109" t="s">
        <v>32</v>
      </c>
      <c r="E60" s="52" t="s">
        <v>18</v>
      </c>
      <c r="F60" s="37">
        <v>5309.7881355932204</v>
      </c>
      <c r="G60" s="55">
        <v>5</v>
      </c>
      <c r="H60" s="77">
        <f>F60*G60</f>
        <v>26548.9406779661</v>
      </c>
      <c r="I60" s="25"/>
      <c r="J60" s="56">
        <f t="shared" si="38"/>
        <v>22</v>
      </c>
      <c r="K60" s="57" t="str">
        <f t="shared" si="38"/>
        <v>Куртка мужская на утепляющей прокладке  р. 52-54/170-176</v>
      </c>
      <c r="L60" s="109" t="s">
        <v>32</v>
      </c>
      <c r="M60" s="58"/>
      <c r="N60" s="76" t="str">
        <f>E60</f>
        <v>шт</v>
      </c>
      <c r="O60" s="59">
        <f>F60</f>
        <v>5309.7881355932204</v>
      </c>
      <c r="P60" s="35"/>
      <c r="Q60" s="60">
        <f>G60</f>
        <v>5</v>
      </c>
      <c r="R60" s="61">
        <f>P60*Q60</f>
        <v>0</v>
      </c>
      <c r="S60" s="25"/>
      <c r="T60" s="25"/>
      <c r="U60" s="25"/>
      <c r="V60" s="25"/>
      <c r="W60" s="25"/>
      <c r="X60" s="25"/>
      <c r="Y60" s="25"/>
      <c r="Z60" s="25"/>
      <c r="AA60" s="25"/>
      <c r="AB60" s="25"/>
    </row>
    <row r="61" spans="1:28" s="27" customFormat="1" ht="33.75" customHeight="1" x14ac:dyDescent="0.25">
      <c r="A61" s="23"/>
      <c r="B61" s="74">
        <v>23</v>
      </c>
      <c r="C61" s="109" t="s">
        <v>86</v>
      </c>
      <c r="D61" s="109" t="s">
        <v>32</v>
      </c>
      <c r="E61" s="52" t="s">
        <v>18</v>
      </c>
      <c r="F61" s="37">
        <v>5309.7881355932204</v>
      </c>
      <c r="G61" s="55">
        <v>5</v>
      </c>
      <c r="H61" s="77">
        <f t="shared" ref="H61:H69" si="42">F61*G61</f>
        <v>26548.9406779661</v>
      </c>
      <c r="I61" s="25"/>
      <c r="J61" s="56">
        <f t="shared" si="38"/>
        <v>23</v>
      </c>
      <c r="K61" s="57" t="str">
        <f t="shared" si="38"/>
        <v>Куртка мужская на утепляющей прокладке  р. 52-54/182-188</v>
      </c>
      <c r="L61" s="109" t="s">
        <v>32</v>
      </c>
      <c r="M61" s="58"/>
      <c r="N61" s="76" t="str">
        <f t="shared" ref="N61:O69" si="43">E61</f>
        <v>шт</v>
      </c>
      <c r="O61" s="59">
        <f t="shared" si="43"/>
        <v>5309.7881355932204</v>
      </c>
      <c r="P61" s="35"/>
      <c r="Q61" s="60">
        <f t="shared" ref="Q61:Q69" si="44">G61</f>
        <v>5</v>
      </c>
      <c r="R61" s="61">
        <f t="shared" ref="R61:R69" si="45">P61*Q61</f>
        <v>0</v>
      </c>
      <c r="S61" s="25"/>
      <c r="T61" s="25"/>
      <c r="U61" s="25"/>
      <c r="V61" s="25"/>
      <c r="W61" s="25"/>
      <c r="X61" s="25"/>
      <c r="Y61" s="25"/>
      <c r="Z61" s="25"/>
      <c r="AA61" s="25"/>
      <c r="AB61" s="25"/>
    </row>
    <row r="62" spans="1:28" s="27" customFormat="1" ht="33.75" customHeight="1" x14ac:dyDescent="0.25">
      <c r="A62" s="23"/>
      <c r="B62" s="74">
        <v>24</v>
      </c>
      <c r="C62" s="109" t="s">
        <v>87</v>
      </c>
      <c r="D62" s="109" t="s">
        <v>32</v>
      </c>
      <c r="E62" s="52" t="s">
        <v>18</v>
      </c>
      <c r="F62" s="37">
        <v>5309.7881355932204</v>
      </c>
      <c r="G62" s="55">
        <v>1</v>
      </c>
      <c r="H62" s="77">
        <f t="shared" si="42"/>
        <v>5309.7881355932204</v>
      </c>
      <c r="I62" s="25"/>
      <c r="J62" s="56">
        <f t="shared" si="38"/>
        <v>24</v>
      </c>
      <c r="K62" s="57" t="str">
        <f t="shared" si="38"/>
        <v>Куртка мужская  на утепляющей прокладке  р. 56-58/158-164</v>
      </c>
      <c r="L62" s="109" t="s">
        <v>32</v>
      </c>
      <c r="M62" s="58"/>
      <c r="N62" s="76" t="str">
        <f t="shared" si="43"/>
        <v>шт</v>
      </c>
      <c r="O62" s="59">
        <f t="shared" si="43"/>
        <v>5309.7881355932204</v>
      </c>
      <c r="P62" s="35"/>
      <c r="Q62" s="60">
        <f t="shared" si="44"/>
        <v>1</v>
      </c>
      <c r="R62" s="61">
        <f t="shared" si="45"/>
        <v>0</v>
      </c>
      <c r="S62" s="25"/>
      <c r="T62" s="25"/>
      <c r="U62" s="25"/>
      <c r="V62" s="25"/>
      <c r="W62" s="25"/>
      <c r="X62" s="25"/>
      <c r="Y62" s="25"/>
      <c r="Z62" s="25"/>
      <c r="AA62" s="25"/>
      <c r="AB62" s="25"/>
    </row>
    <row r="63" spans="1:28" s="27" customFormat="1" ht="33.75" customHeight="1" x14ac:dyDescent="0.25">
      <c r="A63" s="23"/>
      <c r="B63" s="74">
        <v>25</v>
      </c>
      <c r="C63" s="109" t="s">
        <v>88</v>
      </c>
      <c r="D63" s="109" t="s">
        <v>32</v>
      </c>
      <c r="E63" s="52" t="s">
        <v>18</v>
      </c>
      <c r="F63" s="37">
        <v>5309.7881355932204</v>
      </c>
      <c r="G63" s="55">
        <v>1</v>
      </c>
      <c r="H63" s="77">
        <f t="shared" si="42"/>
        <v>5309.7881355932204</v>
      </c>
      <c r="I63" s="25"/>
      <c r="J63" s="56">
        <f t="shared" si="38"/>
        <v>25</v>
      </c>
      <c r="K63" s="57" t="str">
        <f t="shared" si="38"/>
        <v>Куртка мужская  на утепляющей прокладке  р. 56-58/170-176</v>
      </c>
      <c r="L63" s="109" t="s">
        <v>32</v>
      </c>
      <c r="M63" s="58"/>
      <c r="N63" s="76" t="str">
        <f t="shared" si="43"/>
        <v>шт</v>
      </c>
      <c r="O63" s="59">
        <f t="shared" si="43"/>
        <v>5309.7881355932204</v>
      </c>
      <c r="P63" s="35"/>
      <c r="Q63" s="60">
        <f t="shared" si="44"/>
        <v>1</v>
      </c>
      <c r="R63" s="61">
        <f t="shared" si="45"/>
        <v>0</v>
      </c>
      <c r="S63" s="25"/>
      <c r="T63" s="25"/>
      <c r="U63" s="25"/>
      <c r="V63" s="25"/>
      <c r="W63" s="25"/>
      <c r="X63" s="25"/>
      <c r="Y63" s="25"/>
      <c r="Z63" s="25"/>
      <c r="AA63" s="25"/>
      <c r="AB63" s="25"/>
    </row>
    <row r="64" spans="1:28" s="27" customFormat="1" ht="30" x14ac:dyDescent="0.25">
      <c r="A64" s="23"/>
      <c r="B64" s="74">
        <v>26</v>
      </c>
      <c r="C64" s="109" t="s">
        <v>48</v>
      </c>
      <c r="D64" s="109" t="s">
        <v>32</v>
      </c>
      <c r="E64" s="52" t="s">
        <v>18</v>
      </c>
      <c r="F64" s="37">
        <v>5309.7881355932213</v>
      </c>
      <c r="G64" s="55">
        <v>3</v>
      </c>
      <c r="H64" s="77">
        <f t="shared" si="42"/>
        <v>15929.364406779663</v>
      </c>
      <c r="I64" s="25"/>
      <c r="J64" s="56">
        <f t="shared" si="38"/>
        <v>26</v>
      </c>
      <c r="K64" s="57" t="str">
        <f t="shared" si="38"/>
        <v>Куртка мужская на утепляющей прокладке р. 56-58/182-188</v>
      </c>
      <c r="L64" s="109" t="s">
        <v>32</v>
      </c>
      <c r="M64" s="58"/>
      <c r="N64" s="76" t="str">
        <f t="shared" si="43"/>
        <v>шт</v>
      </c>
      <c r="O64" s="59">
        <f t="shared" si="43"/>
        <v>5309.7881355932213</v>
      </c>
      <c r="P64" s="35"/>
      <c r="Q64" s="60">
        <f t="shared" si="44"/>
        <v>3</v>
      </c>
      <c r="R64" s="61">
        <f t="shared" si="45"/>
        <v>0</v>
      </c>
      <c r="S64" s="25"/>
      <c r="T64" s="25"/>
      <c r="U64" s="25"/>
      <c r="V64" s="25"/>
      <c r="W64" s="25"/>
      <c r="X64" s="25"/>
      <c r="Y64" s="25"/>
      <c r="Z64" s="25"/>
      <c r="AA64" s="25"/>
      <c r="AB64" s="25"/>
    </row>
    <row r="65" spans="1:28" s="27" customFormat="1" ht="48.75" customHeight="1" x14ac:dyDescent="0.25">
      <c r="A65" s="23"/>
      <c r="B65" s="74">
        <v>27</v>
      </c>
      <c r="C65" s="109" t="s">
        <v>89</v>
      </c>
      <c r="D65" s="109" t="s">
        <v>90</v>
      </c>
      <c r="E65" s="52" t="s">
        <v>66</v>
      </c>
      <c r="F65" s="37">
        <v>652.54237288135596</v>
      </c>
      <c r="G65" s="55">
        <v>39</v>
      </c>
      <c r="H65" s="77">
        <f t="shared" si="42"/>
        <v>25449.152542372882</v>
      </c>
      <c r="I65" s="25"/>
      <c r="J65" s="56">
        <f t="shared" si="38"/>
        <v>27</v>
      </c>
      <c r="K65" s="57" t="str">
        <f t="shared" si="38"/>
        <v>Перчатки морозостойкие, утепленные с полимерным покрытием (Arcticus 2606WV) р-р 10</v>
      </c>
      <c r="L65" s="109" t="s">
        <v>90</v>
      </c>
      <c r="M65" s="58"/>
      <c r="N65" s="76" t="str">
        <f t="shared" si="43"/>
        <v>пар</v>
      </c>
      <c r="O65" s="59">
        <f t="shared" si="43"/>
        <v>652.54237288135596</v>
      </c>
      <c r="P65" s="35"/>
      <c r="Q65" s="60">
        <f t="shared" si="44"/>
        <v>39</v>
      </c>
      <c r="R65" s="61">
        <f t="shared" si="45"/>
        <v>0</v>
      </c>
      <c r="S65" s="25"/>
      <c r="T65" s="25"/>
      <c r="U65" s="25"/>
      <c r="V65" s="25"/>
      <c r="W65" s="25"/>
      <c r="X65" s="25"/>
      <c r="Y65" s="25"/>
      <c r="Z65" s="25"/>
      <c r="AA65" s="25"/>
      <c r="AB65" s="25"/>
    </row>
    <row r="66" spans="1:28" s="27" customFormat="1" ht="48.75" customHeight="1" x14ac:dyDescent="0.25">
      <c r="A66" s="23"/>
      <c r="B66" s="74">
        <v>28</v>
      </c>
      <c r="C66" s="109" t="s">
        <v>91</v>
      </c>
      <c r="D66" s="109" t="s">
        <v>90</v>
      </c>
      <c r="E66" s="52" t="s">
        <v>66</v>
      </c>
      <c r="F66" s="37">
        <v>652.54237288135596</v>
      </c>
      <c r="G66" s="55">
        <v>85</v>
      </c>
      <c r="H66" s="77">
        <f t="shared" si="42"/>
        <v>55466.101694915254</v>
      </c>
      <c r="I66" s="25"/>
      <c r="J66" s="56">
        <f t="shared" si="38"/>
        <v>28</v>
      </c>
      <c r="K66" s="57" t="str">
        <f t="shared" si="38"/>
        <v>Перчатки морозостойкие, утепленные с полимерным покрытием (Arcticus 2606WV) р-р 11</v>
      </c>
      <c r="L66" s="109" t="s">
        <v>90</v>
      </c>
      <c r="M66" s="58"/>
      <c r="N66" s="76" t="str">
        <f t="shared" si="43"/>
        <v>пар</v>
      </c>
      <c r="O66" s="59">
        <f t="shared" si="43"/>
        <v>652.54237288135596</v>
      </c>
      <c r="P66" s="35"/>
      <c r="Q66" s="60">
        <f t="shared" si="44"/>
        <v>85</v>
      </c>
      <c r="R66" s="61">
        <f t="shared" si="45"/>
        <v>0</v>
      </c>
      <c r="S66" s="25"/>
      <c r="T66" s="25"/>
      <c r="U66" s="25"/>
      <c r="V66" s="25"/>
      <c r="W66" s="25"/>
      <c r="X66" s="25"/>
      <c r="Y66" s="25"/>
      <c r="Z66" s="25"/>
      <c r="AA66" s="25"/>
      <c r="AB66" s="25"/>
    </row>
    <row r="67" spans="1:28" s="27" customFormat="1" ht="48.75" customHeight="1" x14ac:dyDescent="0.25">
      <c r="A67" s="23"/>
      <c r="B67" s="74">
        <v>29</v>
      </c>
      <c r="C67" s="109" t="s">
        <v>92</v>
      </c>
      <c r="D67" s="109" t="s">
        <v>90</v>
      </c>
      <c r="E67" s="52" t="s">
        <v>66</v>
      </c>
      <c r="F67" s="37">
        <v>652.54237288135596</v>
      </c>
      <c r="G67" s="55">
        <v>104</v>
      </c>
      <c r="H67" s="77">
        <f t="shared" si="42"/>
        <v>67864.406779661018</v>
      </c>
      <c r="I67" s="25"/>
      <c r="J67" s="56">
        <f t="shared" si="38"/>
        <v>29</v>
      </c>
      <c r="K67" s="57" t="str">
        <f t="shared" si="38"/>
        <v>Перчатки морозостойкие, утепленные с полимерным покрытием (Arcticus 2606WV) р-р 9</v>
      </c>
      <c r="L67" s="109" t="s">
        <v>90</v>
      </c>
      <c r="M67" s="58"/>
      <c r="N67" s="76" t="str">
        <f t="shared" si="43"/>
        <v>пар</v>
      </c>
      <c r="O67" s="59">
        <f t="shared" si="43"/>
        <v>652.54237288135596</v>
      </c>
      <c r="P67" s="35"/>
      <c r="Q67" s="60">
        <f t="shared" si="44"/>
        <v>104</v>
      </c>
      <c r="R67" s="61">
        <f t="shared" si="45"/>
        <v>0</v>
      </c>
      <c r="S67" s="25"/>
      <c r="T67" s="25"/>
      <c r="U67" s="25"/>
      <c r="V67" s="25"/>
      <c r="W67" s="25"/>
      <c r="X67" s="25"/>
      <c r="Y67" s="25"/>
      <c r="Z67" s="25"/>
      <c r="AA67" s="25"/>
      <c r="AB67" s="25"/>
    </row>
    <row r="68" spans="1:28" s="27" customFormat="1" ht="48.75" customHeight="1" x14ac:dyDescent="0.25">
      <c r="A68" s="23"/>
      <c r="B68" s="74">
        <v>30</v>
      </c>
      <c r="C68" s="109" t="s">
        <v>89</v>
      </c>
      <c r="D68" s="109" t="s">
        <v>90</v>
      </c>
      <c r="E68" s="52" t="s">
        <v>66</v>
      </c>
      <c r="F68" s="37">
        <v>652.54237288135596</v>
      </c>
      <c r="G68" s="55">
        <v>31</v>
      </c>
      <c r="H68" s="77">
        <f t="shared" si="42"/>
        <v>20228.813559322036</v>
      </c>
      <c r="I68" s="25"/>
      <c r="J68" s="56">
        <f t="shared" si="38"/>
        <v>30</v>
      </c>
      <c r="K68" s="57" t="str">
        <f t="shared" si="38"/>
        <v>Перчатки морозостойкие, утепленные с полимерным покрытием (Arcticus 2606WV) р-р 10</v>
      </c>
      <c r="L68" s="109" t="s">
        <v>90</v>
      </c>
      <c r="M68" s="58"/>
      <c r="N68" s="76" t="str">
        <f t="shared" si="43"/>
        <v>пар</v>
      </c>
      <c r="O68" s="59">
        <f t="shared" si="43"/>
        <v>652.54237288135596</v>
      </c>
      <c r="P68" s="35"/>
      <c r="Q68" s="60">
        <f t="shared" si="44"/>
        <v>31</v>
      </c>
      <c r="R68" s="61">
        <f t="shared" si="45"/>
        <v>0</v>
      </c>
      <c r="S68" s="25"/>
      <c r="T68" s="25"/>
      <c r="U68" s="25"/>
      <c r="V68" s="25"/>
      <c r="W68" s="25"/>
      <c r="X68" s="25"/>
      <c r="Y68" s="25"/>
      <c r="Z68" s="25"/>
      <c r="AA68" s="25"/>
      <c r="AB68" s="25"/>
    </row>
    <row r="69" spans="1:28" s="27" customFormat="1" ht="48.75" customHeight="1" x14ac:dyDescent="0.25">
      <c r="A69" s="23"/>
      <c r="B69" s="74">
        <v>31</v>
      </c>
      <c r="C69" s="109" t="s">
        <v>93</v>
      </c>
      <c r="D69" s="109" t="s">
        <v>90</v>
      </c>
      <c r="E69" s="52" t="s">
        <v>66</v>
      </c>
      <c r="F69" s="37">
        <v>652.54237288135596</v>
      </c>
      <c r="G69" s="55">
        <v>14</v>
      </c>
      <c r="H69" s="77">
        <f t="shared" si="42"/>
        <v>9135.5932203389839</v>
      </c>
      <c r="I69" s="25"/>
      <c r="J69" s="56">
        <f t="shared" si="38"/>
        <v>31</v>
      </c>
      <c r="K69" s="57" t="str">
        <f t="shared" si="38"/>
        <v>Перчатки морозостойкие, утепленные с полимерным покрытием (Nitras 1606W) р-р 10</v>
      </c>
      <c r="L69" s="109" t="s">
        <v>90</v>
      </c>
      <c r="M69" s="58"/>
      <c r="N69" s="76" t="str">
        <f t="shared" si="43"/>
        <v>пар</v>
      </c>
      <c r="O69" s="59">
        <f t="shared" si="43"/>
        <v>652.54237288135596</v>
      </c>
      <c r="P69" s="35"/>
      <c r="Q69" s="60">
        <f t="shared" si="44"/>
        <v>14</v>
      </c>
      <c r="R69" s="61">
        <f t="shared" si="45"/>
        <v>0</v>
      </c>
      <c r="S69" s="25"/>
      <c r="T69" s="25"/>
      <c r="U69" s="25"/>
      <c r="V69" s="25"/>
      <c r="W69" s="25"/>
      <c r="X69" s="25"/>
      <c r="Y69" s="25"/>
      <c r="Z69" s="25"/>
      <c r="AA69" s="25"/>
      <c r="AB69" s="25"/>
    </row>
    <row r="70" spans="1:28" s="27" customFormat="1" ht="18.75" customHeight="1" x14ac:dyDescent="0.25">
      <c r="A70" s="23"/>
      <c r="B70" s="74">
        <v>32</v>
      </c>
      <c r="C70" s="109" t="s">
        <v>94</v>
      </c>
      <c r="D70" s="109" t="s">
        <v>55</v>
      </c>
      <c r="E70" s="52" t="s">
        <v>66</v>
      </c>
      <c r="F70" s="37">
        <v>372.88135593220341</v>
      </c>
      <c r="G70" s="55">
        <v>3</v>
      </c>
      <c r="H70" s="77">
        <f t="shared" ref="H70" si="46">F70*G70</f>
        <v>1118.6440677966102</v>
      </c>
      <c r="I70" s="25"/>
      <c r="J70" s="56">
        <f t="shared" si="38"/>
        <v>32</v>
      </c>
      <c r="K70" s="57" t="str">
        <f t="shared" si="38"/>
        <v>Перчатки спилковые р-р 10</v>
      </c>
      <c r="L70" s="109" t="s">
        <v>55</v>
      </c>
      <c r="M70" s="58"/>
      <c r="N70" s="76" t="str">
        <f t="shared" ref="N70:O74" si="47">E70</f>
        <v>пар</v>
      </c>
      <c r="O70" s="59">
        <f t="shared" si="47"/>
        <v>372.88135593220341</v>
      </c>
      <c r="P70" s="35"/>
      <c r="Q70" s="60">
        <f t="shared" ref="Q70:Q74" si="48">G70</f>
        <v>3</v>
      </c>
      <c r="R70" s="61">
        <f t="shared" ref="R70:R74" si="49">P70*Q70</f>
        <v>0</v>
      </c>
      <c r="S70" s="25"/>
      <c r="T70" s="25"/>
      <c r="U70" s="25"/>
      <c r="V70" s="25"/>
      <c r="W70" s="25"/>
      <c r="X70" s="25"/>
      <c r="Y70" s="25"/>
      <c r="Z70" s="25"/>
      <c r="AA70" s="25"/>
      <c r="AB70" s="25"/>
    </row>
    <row r="71" spans="1:28" s="27" customFormat="1" ht="31.5" customHeight="1" x14ac:dyDescent="0.25">
      <c r="A71" s="23"/>
      <c r="B71" s="74">
        <v>33</v>
      </c>
      <c r="C71" s="109" t="s">
        <v>95</v>
      </c>
      <c r="D71" s="109" t="s">
        <v>60</v>
      </c>
      <c r="E71" s="52" t="s">
        <v>18</v>
      </c>
      <c r="F71" s="37">
        <v>503.38983050847463</v>
      </c>
      <c r="G71" s="55">
        <v>404</v>
      </c>
      <c r="H71" s="77">
        <f t="shared" ref="H71:H74" si="50">F71*G71</f>
        <v>203369.49152542374</v>
      </c>
      <c r="I71" s="25"/>
      <c r="J71" s="56">
        <f t="shared" si="38"/>
        <v>33</v>
      </c>
      <c r="K71" s="57" t="str">
        <f t="shared" si="38"/>
        <v>Перчатки утепленные (вязаные-шерсть + акрил, ут-ль Тинсулейт) р-р 10</v>
      </c>
      <c r="L71" s="109" t="s">
        <v>60</v>
      </c>
      <c r="M71" s="58"/>
      <c r="N71" s="76" t="str">
        <f t="shared" si="47"/>
        <v>шт</v>
      </c>
      <c r="O71" s="59">
        <f t="shared" si="47"/>
        <v>503.38983050847463</v>
      </c>
      <c r="P71" s="35"/>
      <c r="Q71" s="60">
        <f t="shared" si="48"/>
        <v>404</v>
      </c>
      <c r="R71" s="61">
        <f t="shared" si="49"/>
        <v>0</v>
      </c>
      <c r="S71" s="25"/>
      <c r="T71" s="25"/>
      <c r="U71" s="25"/>
      <c r="V71" s="25"/>
      <c r="W71" s="25"/>
      <c r="X71" s="25"/>
      <c r="Y71" s="25"/>
      <c r="Z71" s="25"/>
      <c r="AA71" s="25"/>
      <c r="AB71" s="25"/>
    </row>
    <row r="72" spans="1:28" s="27" customFormat="1" ht="31.5" customHeight="1" x14ac:dyDescent="0.25">
      <c r="A72" s="23"/>
      <c r="B72" s="74">
        <v>34</v>
      </c>
      <c r="C72" s="109" t="s">
        <v>96</v>
      </c>
      <c r="D72" s="109" t="s">
        <v>60</v>
      </c>
      <c r="E72" s="52" t="s">
        <v>18</v>
      </c>
      <c r="F72" s="37">
        <v>503.38983050847463</v>
      </c>
      <c r="G72" s="55">
        <v>555</v>
      </c>
      <c r="H72" s="77">
        <f t="shared" si="50"/>
        <v>279381.35593220341</v>
      </c>
      <c r="I72" s="25"/>
      <c r="J72" s="56">
        <f t="shared" si="38"/>
        <v>34</v>
      </c>
      <c r="K72" s="57" t="str">
        <f t="shared" si="38"/>
        <v>Перчатки утепленные (вязаные-шерсть + акрил, ут-ль Тинсулейт) р-р 11</v>
      </c>
      <c r="L72" s="109" t="s">
        <v>60</v>
      </c>
      <c r="M72" s="58"/>
      <c r="N72" s="76" t="str">
        <f t="shared" si="47"/>
        <v>шт</v>
      </c>
      <c r="O72" s="59">
        <f t="shared" si="47"/>
        <v>503.38983050847463</v>
      </c>
      <c r="P72" s="35"/>
      <c r="Q72" s="60">
        <f t="shared" si="48"/>
        <v>555</v>
      </c>
      <c r="R72" s="61">
        <f t="shared" si="49"/>
        <v>0</v>
      </c>
      <c r="S72" s="25"/>
      <c r="T72" s="25"/>
      <c r="U72" s="25"/>
      <c r="V72" s="25"/>
      <c r="W72" s="25"/>
      <c r="X72" s="25"/>
      <c r="Y72" s="25"/>
      <c r="Z72" s="25"/>
      <c r="AA72" s="25"/>
      <c r="AB72" s="25"/>
    </row>
    <row r="73" spans="1:28" s="27" customFormat="1" ht="30.75" customHeight="1" x14ac:dyDescent="0.25">
      <c r="A73" s="23"/>
      <c r="B73" s="74">
        <v>35</v>
      </c>
      <c r="C73" s="109" t="s">
        <v>97</v>
      </c>
      <c r="D73" s="109" t="s">
        <v>60</v>
      </c>
      <c r="E73" s="52" t="s">
        <v>18</v>
      </c>
      <c r="F73" s="37">
        <v>503.38983050847457</v>
      </c>
      <c r="G73" s="55">
        <v>70</v>
      </c>
      <c r="H73" s="77">
        <f t="shared" si="50"/>
        <v>35237.288135593219</v>
      </c>
      <c r="I73" s="25"/>
      <c r="J73" s="56">
        <f t="shared" si="38"/>
        <v>35</v>
      </c>
      <c r="K73" s="57" t="str">
        <f t="shared" si="38"/>
        <v>Перчатки утепленные (вязаные-шерсть + акрил, ут-ль Тинсулейт) р-р 9</v>
      </c>
      <c r="L73" s="109" t="s">
        <v>60</v>
      </c>
      <c r="M73" s="58"/>
      <c r="N73" s="76" t="str">
        <f t="shared" si="47"/>
        <v>шт</v>
      </c>
      <c r="O73" s="59">
        <f t="shared" si="47"/>
        <v>503.38983050847457</v>
      </c>
      <c r="P73" s="35"/>
      <c r="Q73" s="60">
        <f t="shared" si="48"/>
        <v>70</v>
      </c>
      <c r="R73" s="61">
        <f t="shared" si="49"/>
        <v>0</v>
      </c>
      <c r="S73" s="25"/>
      <c r="T73" s="25"/>
      <c r="U73" s="25"/>
      <c r="V73" s="25"/>
      <c r="W73" s="25"/>
      <c r="X73" s="25"/>
      <c r="Y73" s="25"/>
      <c r="Z73" s="25"/>
      <c r="AA73" s="25"/>
      <c r="AB73" s="25"/>
    </row>
    <row r="74" spans="1:28" s="27" customFormat="1" ht="30.75" customHeight="1" x14ac:dyDescent="0.25">
      <c r="A74" s="23"/>
      <c r="B74" s="74">
        <v>36</v>
      </c>
      <c r="C74" s="109" t="s">
        <v>59</v>
      </c>
      <c r="D74" s="109" t="s">
        <v>60</v>
      </c>
      <c r="E74" s="52" t="s">
        <v>66</v>
      </c>
      <c r="F74" s="37">
        <v>699.15254237288138</v>
      </c>
      <c r="G74" s="55">
        <v>410</v>
      </c>
      <c r="H74" s="77">
        <f t="shared" si="50"/>
        <v>286652.54237288138</v>
      </c>
      <c r="I74" s="25"/>
      <c r="J74" s="56">
        <f t="shared" si="38"/>
        <v>36</v>
      </c>
      <c r="K74" s="57" t="str">
        <f t="shared" si="38"/>
        <v>Перчатки утепленные (полиэфир +флис, ут-ль - Тинсулейт, накладки -ПВХ</v>
      </c>
      <c r="L74" s="109" t="s">
        <v>60</v>
      </c>
      <c r="M74" s="58"/>
      <c r="N74" s="76" t="str">
        <f t="shared" si="47"/>
        <v>пар</v>
      </c>
      <c r="O74" s="59">
        <f t="shared" si="47"/>
        <v>699.15254237288138</v>
      </c>
      <c r="P74" s="35"/>
      <c r="Q74" s="60">
        <f t="shared" si="48"/>
        <v>410</v>
      </c>
      <c r="R74" s="61">
        <f t="shared" si="49"/>
        <v>0</v>
      </c>
      <c r="S74" s="25"/>
      <c r="T74" s="25"/>
      <c r="U74" s="25"/>
      <c r="V74" s="25"/>
      <c r="W74" s="25"/>
      <c r="X74" s="25"/>
      <c r="Y74" s="25"/>
      <c r="Z74" s="25"/>
      <c r="AA74" s="25"/>
      <c r="AB74" s="25"/>
    </row>
    <row r="75" spans="1:28" s="27" customFormat="1" ht="51" customHeight="1" x14ac:dyDescent="0.25">
      <c r="A75" s="23"/>
      <c r="B75" s="74">
        <v>37</v>
      </c>
      <c r="C75" s="109" t="s">
        <v>98</v>
      </c>
      <c r="D75" s="109" t="s">
        <v>60</v>
      </c>
      <c r="E75" s="52" t="s">
        <v>66</v>
      </c>
      <c r="F75" s="37">
        <v>615.25423728813564</v>
      </c>
      <c r="G75" s="55">
        <v>292</v>
      </c>
      <c r="H75" s="77">
        <f>F75*G75</f>
        <v>179654.2372881356</v>
      </c>
      <c r="I75" s="25"/>
      <c r="J75" s="56">
        <f t="shared" si="38"/>
        <v>37</v>
      </c>
      <c r="K75" s="57" t="str">
        <f t="shared" si="38"/>
        <v>Перчатки утепленные со спилковым наладонником (шерсть+акрил, ут-ль Тинсулейт) р-р 10</v>
      </c>
      <c r="L75" s="109" t="s">
        <v>60</v>
      </c>
      <c r="M75" s="58"/>
      <c r="N75" s="76" t="str">
        <f>E75</f>
        <v>пар</v>
      </c>
      <c r="O75" s="59">
        <f>F75</f>
        <v>615.25423728813564</v>
      </c>
      <c r="P75" s="35"/>
      <c r="Q75" s="60">
        <f>G75</f>
        <v>292</v>
      </c>
      <c r="R75" s="61">
        <f>P75*Q75</f>
        <v>0</v>
      </c>
      <c r="S75" s="25"/>
      <c r="T75" s="25"/>
      <c r="U75" s="25"/>
      <c r="V75" s="25"/>
      <c r="W75" s="25"/>
      <c r="X75" s="25"/>
      <c r="Y75" s="25"/>
      <c r="Z75" s="25"/>
      <c r="AA75" s="25"/>
      <c r="AB75" s="25"/>
    </row>
    <row r="76" spans="1:28" s="27" customFormat="1" ht="51.75" customHeight="1" x14ac:dyDescent="0.25">
      <c r="A76" s="23"/>
      <c r="B76" s="74">
        <v>38</v>
      </c>
      <c r="C76" s="109" t="s">
        <v>99</v>
      </c>
      <c r="D76" s="109" t="s">
        <v>60</v>
      </c>
      <c r="E76" s="52" t="s">
        <v>66</v>
      </c>
      <c r="F76" s="37">
        <v>615.25423728813564</v>
      </c>
      <c r="G76" s="55">
        <v>10</v>
      </c>
      <c r="H76" s="77">
        <f t="shared" ref="H76:H77" si="51">F76*G76</f>
        <v>6152.5423728813566</v>
      </c>
      <c r="I76" s="25"/>
      <c r="J76" s="56">
        <f t="shared" si="38"/>
        <v>38</v>
      </c>
      <c r="K76" s="57" t="str">
        <f t="shared" si="38"/>
        <v>Перчатки утепленные со спилковым наладонником (шерсть+акрил, ут-ль Тинсулейт) р-р 11</v>
      </c>
      <c r="L76" s="109" t="s">
        <v>60</v>
      </c>
      <c r="M76" s="58"/>
      <c r="N76" s="76" t="str">
        <f t="shared" ref="N76:O77" si="52">E76</f>
        <v>пар</v>
      </c>
      <c r="O76" s="59">
        <f t="shared" si="52"/>
        <v>615.25423728813564</v>
      </c>
      <c r="P76" s="35"/>
      <c r="Q76" s="60">
        <f t="shared" ref="Q76:Q77" si="53">G76</f>
        <v>10</v>
      </c>
      <c r="R76" s="61">
        <f t="shared" ref="R76:R77" si="54">P76*Q76</f>
        <v>0</v>
      </c>
      <c r="S76" s="25"/>
      <c r="T76" s="25"/>
      <c r="U76" s="25"/>
      <c r="V76" s="25"/>
      <c r="W76" s="25"/>
      <c r="X76" s="25"/>
      <c r="Y76" s="25"/>
      <c r="Z76" s="25"/>
      <c r="AA76" s="25"/>
      <c r="AB76" s="25"/>
    </row>
    <row r="77" spans="1:28" s="27" customFormat="1" ht="46.5" customHeight="1" x14ac:dyDescent="0.25">
      <c r="A77" s="23"/>
      <c r="B77" s="74">
        <v>39</v>
      </c>
      <c r="C77" s="109" t="s">
        <v>100</v>
      </c>
      <c r="D77" s="109" t="s">
        <v>60</v>
      </c>
      <c r="E77" s="52" t="s">
        <v>66</v>
      </c>
      <c r="F77" s="37">
        <v>615.25423728813564</v>
      </c>
      <c r="G77" s="55">
        <v>82</v>
      </c>
      <c r="H77" s="77">
        <f t="shared" si="51"/>
        <v>50450.847457627126</v>
      </c>
      <c r="I77" s="25"/>
      <c r="J77" s="56">
        <f t="shared" si="38"/>
        <v>39</v>
      </c>
      <c r="K77" s="57" t="str">
        <f t="shared" si="38"/>
        <v>Перчатки утепленные со спилковым наладонником (шерсть+акрил, ут-ль Тинсулейт) р-р 9</v>
      </c>
      <c r="L77" s="109" t="s">
        <v>60</v>
      </c>
      <c r="M77" s="58"/>
      <c r="N77" s="76" t="str">
        <f t="shared" si="52"/>
        <v>пар</v>
      </c>
      <c r="O77" s="59">
        <f t="shared" si="52"/>
        <v>615.25423728813564</v>
      </c>
      <c r="P77" s="35"/>
      <c r="Q77" s="60">
        <f t="shared" si="53"/>
        <v>82</v>
      </c>
      <c r="R77" s="61">
        <f t="shared" si="54"/>
        <v>0</v>
      </c>
      <c r="S77" s="25"/>
      <c r="T77" s="25"/>
      <c r="U77" s="25"/>
      <c r="V77" s="25"/>
      <c r="W77" s="25"/>
      <c r="X77" s="25"/>
      <c r="Y77" s="25"/>
      <c r="Z77" s="25"/>
      <c r="AA77" s="25"/>
      <c r="AB77" s="25"/>
    </row>
    <row r="78" spans="1:28" s="27" customFormat="1" ht="47.25" customHeight="1" x14ac:dyDescent="0.25">
      <c r="A78" s="23"/>
      <c r="B78" s="74">
        <v>40</v>
      </c>
      <c r="C78" s="109" t="s">
        <v>101</v>
      </c>
      <c r="D78" s="109" t="s">
        <v>102</v>
      </c>
      <c r="E78" s="52" t="s">
        <v>66</v>
      </c>
      <c r="F78" s="37">
        <v>111.86440677966102</v>
      </c>
      <c r="G78" s="55">
        <v>648</v>
      </c>
      <c r="H78" s="77">
        <f>F78*G78</f>
        <v>72488.135593220344</v>
      </c>
      <c r="I78" s="25"/>
      <c r="J78" s="56">
        <f t="shared" si="38"/>
        <v>40</v>
      </c>
      <c r="K78" s="57" t="str">
        <f t="shared" si="38"/>
        <v>Рукавицы утепленные (п/ш ватин)</v>
      </c>
      <c r="L78" s="109" t="s">
        <v>102</v>
      </c>
      <c r="M78" s="58"/>
      <c r="N78" s="76" t="str">
        <f>E78</f>
        <v>пар</v>
      </c>
      <c r="O78" s="59">
        <f>F78</f>
        <v>111.86440677966102</v>
      </c>
      <c r="P78" s="35"/>
      <c r="Q78" s="60">
        <f>G78</f>
        <v>648</v>
      </c>
      <c r="R78" s="61">
        <f>P78*Q78</f>
        <v>0</v>
      </c>
      <c r="S78" s="25"/>
      <c r="T78" s="25"/>
      <c r="U78" s="25"/>
      <c r="V78" s="25"/>
      <c r="W78" s="25"/>
      <c r="X78" s="25"/>
      <c r="Y78" s="25"/>
      <c r="Z78" s="25"/>
      <c r="AA78" s="25"/>
      <c r="AB78" s="25"/>
    </row>
    <row r="79" spans="1:28" s="27" customFormat="1" ht="47.25" customHeight="1" x14ac:dyDescent="0.25">
      <c r="A79" s="23"/>
      <c r="B79" s="74">
        <v>41</v>
      </c>
      <c r="C79" s="109" t="s">
        <v>101</v>
      </c>
      <c r="D79" s="109" t="s">
        <v>103</v>
      </c>
      <c r="E79" s="52" t="s">
        <v>66</v>
      </c>
      <c r="F79" s="37">
        <v>111.86440677966102</v>
      </c>
      <c r="G79" s="55">
        <v>73</v>
      </c>
      <c r="H79" s="77">
        <f t="shared" ref="H79:H80" si="55">F79*G79</f>
        <v>8166.1016949152545</v>
      </c>
      <c r="I79" s="25"/>
      <c r="J79" s="56">
        <f t="shared" si="38"/>
        <v>41</v>
      </c>
      <c r="K79" s="57" t="str">
        <f t="shared" si="38"/>
        <v>Рукавицы утепленные (п/ш ватин)</v>
      </c>
      <c r="L79" s="109" t="s">
        <v>103</v>
      </c>
      <c r="M79" s="58"/>
      <c r="N79" s="76" t="str">
        <f t="shared" ref="N79:O80" si="56">E79</f>
        <v>пар</v>
      </c>
      <c r="O79" s="59">
        <f t="shared" si="56"/>
        <v>111.86440677966102</v>
      </c>
      <c r="P79" s="35"/>
      <c r="Q79" s="60">
        <f t="shared" ref="Q79:Q80" si="57">G79</f>
        <v>73</v>
      </c>
      <c r="R79" s="61">
        <f t="shared" ref="R79:R80" si="58">P79*Q79</f>
        <v>0</v>
      </c>
      <c r="S79" s="25"/>
      <c r="T79" s="25"/>
      <c r="U79" s="25"/>
      <c r="V79" s="25"/>
      <c r="W79" s="25"/>
      <c r="X79" s="25"/>
      <c r="Y79" s="25"/>
      <c r="Z79" s="25"/>
      <c r="AA79" s="25"/>
      <c r="AB79" s="25"/>
    </row>
    <row r="80" spans="1:28" s="27" customFormat="1" ht="47.25" customHeight="1" x14ac:dyDescent="0.25">
      <c r="A80" s="23"/>
      <c r="B80" s="74">
        <v>42</v>
      </c>
      <c r="C80" s="109" t="s">
        <v>63</v>
      </c>
      <c r="D80" s="109" t="s">
        <v>64</v>
      </c>
      <c r="E80" s="52" t="s">
        <v>66</v>
      </c>
      <c r="F80" s="37">
        <v>391.52542372881356</v>
      </c>
      <c r="G80" s="55">
        <v>5</v>
      </c>
      <c r="H80" s="77">
        <f t="shared" si="55"/>
        <v>1957.6271186440679</v>
      </c>
      <c r="I80" s="25"/>
      <c r="J80" s="56">
        <f t="shared" si="38"/>
        <v>42</v>
      </c>
      <c r="K80" s="57" t="str">
        <f t="shared" si="38"/>
        <v>Рукавицы утепленные с меховым утеплителем (овчина)</v>
      </c>
      <c r="L80" s="109" t="s">
        <v>64</v>
      </c>
      <c r="M80" s="58"/>
      <c r="N80" s="76" t="str">
        <f t="shared" si="56"/>
        <v>пар</v>
      </c>
      <c r="O80" s="59">
        <f t="shared" si="56"/>
        <v>391.52542372881356</v>
      </c>
      <c r="P80" s="35"/>
      <c r="Q80" s="60">
        <f t="shared" si="57"/>
        <v>5</v>
      </c>
      <c r="R80" s="61">
        <f t="shared" si="58"/>
        <v>0</v>
      </c>
      <c r="S80" s="25"/>
      <c r="T80" s="25"/>
      <c r="U80" s="25"/>
      <c r="V80" s="25"/>
      <c r="W80" s="25"/>
      <c r="X80" s="25"/>
      <c r="Y80" s="25"/>
      <c r="Z80" s="25"/>
      <c r="AA80" s="25"/>
      <c r="AB80" s="25"/>
    </row>
    <row r="81" spans="1:28" s="31" customFormat="1" ht="14.25" x14ac:dyDescent="0.25">
      <c r="A81" s="28"/>
      <c r="B81" s="62"/>
      <c r="C81" s="78" t="s">
        <v>19</v>
      </c>
      <c r="D81" s="79"/>
      <c r="E81" s="80"/>
      <c r="F81" s="38"/>
      <c r="G81" s="81"/>
      <c r="H81" s="82">
        <f>SUM(H39:H80)</f>
        <v>1655992.1949152546</v>
      </c>
      <c r="I81" s="30"/>
      <c r="J81" s="68"/>
      <c r="K81" s="69" t="str">
        <f t="shared" si="38"/>
        <v>ИТОГО:</v>
      </c>
      <c r="L81" s="64"/>
      <c r="M81" s="70"/>
      <c r="N81" s="83"/>
      <c r="O81" s="71"/>
      <c r="P81" s="41"/>
      <c r="Q81" s="72"/>
      <c r="R81" s="73">
        <f>SUM(R39:R80)</f>
        <v>0</v>
      </c>
      <c r="S81" s="30"/>
      <c r="T81" s="30"/>
      <c r="U81" s="30"/>
      <c r="V81" s="30"/>
      <c r="W81" s="30"/>
      <c r="X81" s="30"/>
      <c r="Y81" s="30"/>
      <c r="Z81" s="30"/>
      <c r="AA81" s="30"/>
      <c r="AB81" s="30"/>
    </row>
    <row r="82" spans="1:28" s="31" customFormat="1" ht="49.5" customHeight="1" x14ac:dyDescent="0.25">
      <c r="A82" s="28"/>
      <c r="B82" s="135" t="s">
        <v>25</v>
      </c>
      <c r="C82" s="136"/>
      <c r="D82" s="136"/>
      <c r="E82" s="136"/>
      <c r="F82" s="136"/>
      <c r="G82" s="136"/>
      <c r="H82" s="137"/>
      <c r="I82" s="30"/>
      <c r="J82" s="132" t="s">
        <v>26</v>
      </c>
      <c r="K82" s="138"/>
      <c r="L82" s="138"/>
      <c r="M82" s="138"/>
      <c r="N82" s="138"/>
      <c r="O82" s="138"/>
      <c r="P82" s="138"/>
      <c r="Q82" s="138"/>
      <c r="R82" s="139"/>
      <c r="S82" s="30"/>
      <c r="T82" s="30"/>
      <c r="U82" s="30"/>
      <c r="V82" s="30"/>
      <c r="W82" s="30"/>
      <c r="X82" s="30"/>
      <c r="Y82" s="30"/>
      <c r="Z82" s="30"/>
      <c r="AA82" s="30"/>
      <c r="AB82" s="30"/>
    </row>
    <row r="83" spans="1:28" s="27" customFormat="1" ht="19.5" customHeight="1" x14ac:dyDescent="0.25">
      <c r="A83" s="23"/>
      <c r="B83" s="74">
        <v>26</v>
      </c>
      <c r="C83" s="110" t="s">
        <v>45</v>
      </c>
      <c r="D83" s="111" t="s">
        <v>46</v>
      </c>
      <c r="E83" s="111" t="s">
        <v>66</v>
      </c>
      <c r="F83" s="35">
        <v>615.25423728813564</v>
      </c>
      <c r="G83" s="84">
        <v>18</v>
      </c>
      <c r="H83" s="77">
        <f>F83*G83</f>
        <v>11074.576271186441</v>
      </c>
      <c r="I83" s="25"/>
      <c r="J83" s="56">
        <f t="shared" ref="J83:K92" si="59">B83</f>
        <v>26</v>
      </c>
      <c r="K83" s="57" t="str">
        <f t="shared" si="59"/>
        <v>Краги утеплённые спилковые (иск. мех, пятипалые)</v>
      </c>
      <c r="L83" s="111" t="s">
        <v>46</v>
      </c>
      <c r="M83" s="58"/>
      <c r="N83" s="111" t="s">
        <v>66</v>
      </c>
      <c r="O83" s="59">
        <f>F83</f>
        <v>615.25423728813564</v>
      </c>
      <c r="P83" s="35"/>
      <c r="Q83" s="60">
        <f>G83</f>
        <v>18</v>
      </c>
      <c r="R83" s="61">
        <f>P83*Q83</f>
        <v>0</v>
      </c>
      <c r="S83" s="25"/>
      <c r="T83" s="25"/>
      <c r="U83" s="25"/>
      <c r="V83" s="25"/>
      <c r="W83" s="25"/>
      <c r="X83" s="25"/>
      <c r="Y83" s="25"/>
      <c r="Z83" s="25"/>
      <c r="AA83" s="25"/>
      <c r="AB83" s="25"/>
    </row>
    <row r="84" spans="1:28" s="27" customFormat="1" ht="18" customHeight="1" x14ac:dyDescent="0.25">
      <c r="A84" s="23"/>
      <c r="B84" s="74">
        <v>30</v>
      </c>
      <c r="C84" s="110" t="s">
        <v>89</v>
      </c>
      <c r="D84" s="111" t="s">
        <v>90</v>
      </c>
      <c r="E84" s="111" t="s">
        <v>66</v>
      </c>
      <c r="F84" s="35">
        <v>652.54237288135596</v>
      </c>
      <c r="G84" s="84">
        <v>137</v>
      </c>
      <c r="H84" s="77">
        <f t="shared" ref="H84:H86" si="60">F84*G84</f>
        <v>89398.305084745763</v>
      </c>
      <c r="I84" s="25"/>
      <c r="J84" s="56">
        <f t="shared" si="59"/>
        <v>30</v>
      </c>
      <c r="K84" s="57" t="str">
        <f t="shared" si="59"/>
        <v>Перчатки морозостойкие, утепленные с полимерным покрытием (Arcticus 2606WV) р-р 10</v>
      </c>
      <c r="L84" s="111" t="s">
        <v>90</v>
      </c>
      <c r="M84" s="58"/>
      <c r="N84" s="111" t="s">
        <v>66</v>
      </c>
      <c r="O84" s="59">
        <f t="shared" ref="O84:O86" si="61">F84</f>
        <v>652.54237288135596</v>
      </c>
      <c r="P84" s="35"/>
      <c r="Q84" s="60">
        <f t="shared" ref="Q84:Q86" si="62">G84</f>
        <v>137</v>
      </c>
      <c r="R84" s="61">
        <f t="shared" ref="R84:R86" si="63">P84*Q84</f>
        <v>0</v>
      </c>
      <c r="S84" s="25"/>
      <c r="T84" s="25"/>
      <c r="U84" s="25"/>
      <c r="V84" s="25"/>
      <c r="W84" s="25"/>
      <c r="X84" s="25"/>
      <c r="Y84" s="25"/>
      <c r="Z84" s="25"/>
      <c r="AA84" s="25"/>
      <c r="AB84" s="25"/>
    </row>
    <row r="85" spans="1:28" s="27" customFormat="1" ht="18" customHeight="1" x14ac:dyDescent="0.25">
      <c r="A85" s="23"/>
      <c r="B85" s="74">
        <v>31</v>
      </c>
      <c r="C85" s="110" t="s">
        <v>91</v>
      </c>
      <c r="D85" s="111" t="s">
        <v>90</v>
      </c>
      <c r="E85" s="111" t="s">
        <v>66</v>
      </c>
      <c r="F85" s="35">
        <v>652.54237288135596</v>
      </c>
      <c r="G85" s="84">
        <v>190</v>
      </c>
      <c r="H85" s="77">
        <f t="shared" si="60"/>
        <v>123983.05084745763</v>
      </c>
      <c r="I85" s="25"/>
      <c r="J85" s="56">
        <f t="shared" si="59"/>
        <v>31</v>
      </c>
      <c r="K85" s="57" t="str">
        <f t="shared" si="59"/>
        <v>Перчатки морозостойкие, утепленные с полимерным покрытием (Arcticus 2606WV) р-р 11</v>
      </c>
      <c r="L85" s="111" t="s">
        <v>90</v>
      </c>
      <c r="M85" s="58"/>
      <c r="N85" s="111" t="s">
        <v>66</v>
      </c>
      <c r="O85" s="59">
        <f t="shared" si="61"/>
        <v>652.54237288135596</v>
      </c>
      <c r="P85" s="35"/>
      <c r="Q85" s="60">
        <f t="shared" si="62"/>
        <v>190</v>
      </c>
      <c r="R85" s="61">
        <f t="shared" si="63"/>
        <v>0</v>
      </c>
      <c r="S85" s="25"/>
      <c r="T85" s="25"/>
      <c r="U85" s="25"/>
      <c r="V85" s="25"/>
      <c r="W85" s="25"/>
      <c r="X85" s="25"/>
      <c r="Y85" s="25"/>
      <c r="Z85" s="25"/>
      <c r="AA85" s="25"/>
      <c r="AB85" s="25"/>
    </row>
    <row r="86" spans="1:28" s="27" customFormat="1" ht="18.75" customHeight="1" x14ac:dyDescent="0.25">
      <c r="A86" s="23"/>
      <c r="B86" s="74">
        <v>32</v>
      </c>
      <c r="C86" s="110" t="s">
        <v>92</v>
      </c>
      <c r="D86" s="111" t="s">
        <v>90</v>
      </c>
      <c r="E86" s="111" t="s">
        <v>66</v>
      </c>
      <c r="F86" s="35">
        <v>652.54237288135585</v>
      </c>
      <c r="G86" s="84">
        <v>27</v>
      </c>
      <c r="H86" s="77">
        <f t="shared" si="60"/>
        <v>17618.644067796609</v>
      </c>
      <c r="I86" s="25"/>
      <c r="J86" s="56">
        <f t="shared" si="59"/>
        <v>32</v>
      </c>
      <c r="K86" s="57" t="str">
        <f t="shared" si="59"/>
        <v>Перчатки морозостойкие, утепленные с полимерным покрытием (Arcticus 2606WV) р-р 9</v>
      </c>
      <c r="L86" s="111" t="s">
        <v>90</v>
      </c>
      <c r="M86" s="58"/>
      <c r="N86" s="111" t="s">
        <v>66</v>
      </c>
      <c r="O86" s="59">
        <f t="shared" si="61"/>
        <v>652.54237288135585</v>
      </c>
      <c r="P86" s="35"/>
      <c r="Q86" s="60">
        <f t="shared" si="62"/>
        <v>27</v>
      </c>
      <c r="R86" s="61">
        <f t="shared" si="63"/>
        <v>0</v>
      </c>
      <c r="S86" s="25"/>
      <c r="T86" s="25"/>
      <c r="U86" s="25"/>
      <c r="V86" s="25"/>
      <c r="W86" s="25"/>
      <c r="X86" s="25"/>
      <c r="Y86" s="25"/>
      <c r="Z86" s="25"/>
      <c r="AA86" s="25"/>
      <c r="AB86" s="25"/>
    </row>
    <row r="87" spans="1:28" s="27" customFormat="1" ht="15.75" customHeight="1" x14ac:dyDescent="0.25">
      <c r="A87" s="23"/>
      <c r="B87" s="74">
        <v>49</v>
      </c>
      <c r="C87" s="110" t="s">
        <v>96</v>
      </c>
      <c r="D87" s="111" t="s">
        <v>60</v>
      </c>
      <c r="E87" s="111" t="s">
        <v>18</v>
      </c>
      <c r="F87" s="35">
        <v>503.38983050847463</v>
      </c>
      <c r="G87" s="84">
        <v>24</v>
      </c>
      <c r="H87" s="77">
        <f t="shared" ref="H87:H89" si="64">F87*G87</f>
        <v>12081.355932203391</v>
      </c>
      <c r="I87" s="25"/>
      <c r="J87" s="56">
        <f t="shared" si="59"/>
        <v>49</v>
      </c>
      <c r="K87" s="57" t="str">
        <f t="shared" si="59"/>
        <v>Перчатки утепленные (вязаные-шерсть + акрил, ут-ль Тинсулейт) р-р 11</v>
      </c>
      <c r="L87" s="111" t="s">
        <v>60</v>
      </c>
      <c r="M87" s="58"/>
      <c r="N87" s="111" t="s">
        <v>18</v>
      </c>
      <c r="O87" s="59">
        <f t="shared" ref="O87:O89" si="65">F87</f>
        <v>503.38983050847463</v>
      </c>
      <c r="P87" s="35"/>
      <c r="Q87" s="60">
        <f t="shared" ref="Q87:Q89" si="66">G87</f>
        <v>24</v>
      </c>
      <c r="R87" s="61">
        <f t="shared" ref="R87:R89" si="67">P87*Q87</f>
        <v>0</v>
      </c>
      <c r="S87" s="25"/>
      <c r="T87" s="25"/>
      <c r="U87" s="25"/>
      <c r="V87" s="25"/>
      <c r="W87" s="25"/>
      <c r="X87" s="25"/>
      <c r="Y87" s="25"/>
      <c r="Z87" s="25"/>
      <c r="AA87" s="25"/>
      <c r="AB87" s="25"/>
    </row>
    <row r="88" spans="1:28" s="27" customFormat="1" ht="15.75" customHeight="1" x14ac:dyDescent="0.25">
      <c r="A88" s="23"/>
      <c r="B88" s="74">
        <v>50</v>
      </c>
      <c r="C88" s="110" t="s">
        <v>59</v>
      </c>
      <c r="D88" s="111" t="s">
        <v>60</v>
      </c>
      <c r="E88" s="111" t="s">
        <v>66</v>
      </c>
      <c r="F88" s="35">
        <v>699.15254237288138</v>
      </c>
      <c r="G88" s="84">
        <v>139</v>
      </c>
      <c r="H88" s="77">
        <f t="shared" si="64"/>
        <v>97182.203389830509</v>
      </c>
      <c r="I88" s="25"/>
      <c r="J88" s="56">
        <f t="shared" si="59"/>
        <v>50</v>
      </c>
      <c r="K88" s="57" t="str">
        <f t="shared" si="59"/>
        <v>Перчатки утепленные (полиэфир +флис, ут-ль - Тинсулейт, накладки -ПВХ</v>
      </c>
      <c r="L88" s="111" t="s">
        <v>60</v>
      </c>
      <c r="M88" s="58"/>
      <c r="N88" s="111" t="s">
        <v>66</v>
      </c>
      <c r="O88" s="59">
        <f t="shared" si="65"/>
        <v>699.15254237288138</v>
      </c>
      <c r="P88" s="35"/>
      <c r="Q88" s="60">
        <f t="shared" si="66"/>
        <v>139</v>
      </c>
      <c r="R88" s="61">
        <f t="shared" si="67"/>
        <v>0</v>
      </c>
      <c r="S88" s="25"/>
      <c r="T88" s="25"/>
      <c r="U88" s="25"/>
      <c r="V88" s="25"/>
      <c r="W88" s="25"/>
      <c r="X88" s="25"/>
      <c r="Y88" s="25"/>
      <c r="Z88" s="25"/>
      <c r="AA88" s="25"/>
      <c r="AB88" s="25"/>
    </row>
    <row r="89" spans="1:28" s="27" customFormat="1" ht="15.75" customHeight="1" x14ac:dyDescent="0.25">
      <c r="A89" s="23"/>
      <c r="B89" s="74">
        <v>51</v>
      </c>
      <c r="C89" s="110" t="s">
        <v>98</v>
      </c>
      <c r="D89" s="111" t="s">
        <v>60</v>
      </c>
      <c r="E89" s="111" t="s">
        <v>66</v>
      </c>
      <c r="F89" s="35">
        <v>615.25423728813564</v>
      </c>
      <c r="G89" s="84">
        <v>366</v>
      </c>
      <c r="H89" s="77">
        <f t="shared" si="64"/>
        <v>225183.05084745763</v>
      </c>
      <c r="I89" s="25"/>
      <c r="J89" s="56">
        <f t="shared" si="59"/>
        <v>51</v>
      </c>
      <c r="K89" s="57" t="str">
        <f t="shared" si="59"/>
        <v>Перчатки утепленные со спилковым наладонником (шерсть+акрил, ут-ль Тинсулейт) р-р 10</v>
      </c>
      <c r="L89" s="111" t="s">
        <v>60</v>
      </c>
      <c r="M89" s="58"/>
      <c r="N89" s="111" t="s">
        <v>66</v>
      </c>
      <c r="O89" s="59">
        <f t="shared" si="65"/>
        <v>615.25423728813564</v>
      </c>
      <c r="P89" s="35"/>
      <c r="Q89" s="60">
        <f t="shared" si="66"/>
        <v>366</v>
      </c>
      <c r="R89" s="61">
        <f t="shared" si="67"/>
        <v>0</v>
      </c>
      <c r="S89" s="25"/>
      <c r="T89" s="25"/>
      <c r="U89" s="25"/>
      <c r="V89" s="25"/>
      <c r="W89" s="25"/>
      <c r="X89" s="25"/>
      <c r="Y89" s="25"/>
      <c r="Z89" s="25"/>
      <c r="AA89" s="25"/>
      <c r="AB89" s="25"/>
    </row>
    <row r="90" spans="1:28" s="27" customFormat="1" ht="45" x14ac:dyDescent="0.25">
      <c r="A90" s="23"/>
      <c r="B90" s="74">
        <v>61</v>
      </c>
      <c r="C90" s="110" t="s">
        <v>101</v>
      </c>
      <c r="D90" s="111" t="s">
        <v>102</v>
      </c>
      <c r="E90" s="111" t="s">
        <v>18</v>
      </c>
      <c r="F90" s="35">
        <v>111.86440677966102</v>
      </c>
      <c r="G90" s="84">
        <v>60</v>
      </c>
      <c r="H90" s="77">
        <f t="shared" ref="H90:H91" si="68">F90*G90</f>
        <v>6711.8644067796613</v>
      </c>
      <c r="I90" s="25"/>
      <c r="J90" s="56">
        <f t="shared" si="59"/>
        <v>61</v>
      </c>
      <c r="K90" s="57" t="str">
        <f t="shared" si="59"/>
        <v>Рукавицы утепленные (п/ш ватин)</v>
      </c>
      <c r="L90" s="111" t="s">
        <v>102</v>
      </c>
      <c r="M90" s="58"/>
      <c r="N90" s="111" t="s">
        <v>18</v>
      </c>
      <c r="O90" s="59">
        <f t="shared" ref="O90:O91" si="69">F90</f>
        <v>111.86440677966102</v>
      </c>
      <c r="P90" s="35"/>
      <c r="Q90" s="60">
        <f t="shared" ref="Q90:Q91" si="70">G90</f>
        <v>60</v>
      </c>
      <c r="R90" s="61">
        <f t="shared" ref="R90:R91" si="71">P90*Q90</f>
        <v>0</v>
      </c>
      <c r="S90" s="25"/>
      <c r="T90" s="25"/>
      <c r="U90" s="25"/>
      <c r="V90" s="25"/>
      <c r="W90" s="25"/>
      <c r="X90" s="25"/>
      <c r="Y90" s="25"/>
      <c r="Z90" s="25"/>
      <c r="AA90" s="25"/>
      <c r="AB90" s="25"/>
    </row>
    <row r="91" spans="1:28" s="27" customFormat="1" ht="18.75" customHeight="1" x14ac:dyDescent="0.25">
      <c r="A91" s="23"/>
      <c r="B91" s="74">
        <v>62</v>
      </c>
      <c r="C91" s="110" t="s">
        <v>63</v>
      </c>
      <c r="D91" s="111" t="s">
        <v>65</v>
      </c>
      <c r="E91" s="111" t="s">
        <v>66</v>
      </c>
      <c r="F91" s="35">
        <v>391.52542372881356</v>
      </c>
      <c r="G91" s="84">
        <v>31</v>
      </c>
      <c r="H91" s="77">
        <f t="shared" si="68"/>
        <v>12137.28813559322</v>
      </c>
      <c r="I91" s="25"/>
      <c r="J91" s="56">
        <f t="shared" si="59"/>
        <v>62</v>
      </c>
      <c r="K91" s="57" t="str">
        <f t="shared" si="59"/>
        <v>Рукавицы утепленные с меховым утеплителем (овчина)</v>
      </c>
      <c r="L91" s="111" t="s">
        <v>65</v>
      </c>
      <c r="M91" s="58"/>
      <c r="N91" s="111" t="s">
        <v>66</v>
      </c>
      <c r="O91" s="59">
        <f t="shared" si="69"/>
        <v>391.52542372881356</v>
      </c>
      <c r="P91" s="35"/>
      <c r="Q91" s="60">
        <f t="shared" si="70"/>
        <v>31</v>
      </c>
      <c r="R91" s="61">
        <f t="shared" si="71"/>
        <v>0</v>
      </c>
      <c r="S91" s="25"/>
      <c r="T91" s="25"/>
      <c r="U91" s="25"/>
      <c r="V91" s="25"/>
      <c r="W91" s="25"/>
      <c r="X91" s="25"/>
      <c r="Y91" s="25"/>
      <c r="Z91" s="25"/>
      <c r="AA91" s="25"/>
      <c r="AB91" s="25"/>
    </row>
    <row r="92" spans="1:28" s="31" customFormat="1" ht="14.25" x14ac:dyDescent="0.25">
      <c r="A92" s="28"/>
      <c r="B92" s="85"/>
      <c r="C92" s="86" t="s">
        <v>19</v>
      </c>
      <c r="D92" s="87"/>
      <c r="E92" s="30"/>
      <c r="F92" s="40"/>
      <c r="G92" s="88"/>
      <c r="H92" s="89">
        <f>SUM(H83:H91)</f>
        <v>595370.33898305078</v>
      </c>
      <c r="I92" s="30"/>
      <c r="J92" s="68"/>
      <c r="K92" s="69" t="str">
        <f t="shared" si="59"/>
        <v>ИТОГО:</v>
      </c>
      <c r="L92" s="64"/>
      <c r="M92" s="70"/>
      <c r="N92" s="83"/>
      <c r="O92" s="71"/>
      <c r="P92" s="41"/>
      <c r="Q92" s="72"/>
      <c r="R92" s="73">
        <f>SUM(R83:R91)</f>
        <v>0</v>
      </c>
      <c r="S92" s="30"/>
      <c r="T92" s="30"/>
      <c r="U92" s="30"/>
      <c r="V92" s="30"/>
      <c r="W92" s="30"/>
      <c r="X92" s="30"/>
      <c r="Y92" s="30"/>
      <c r="Z92" s="30"/>
      <c r="AA92" s="30"/>
      <c r="AB92" s="30"/>
    </row>
    <row r="93" spans="1:28" s="31" customFormat="1" ht="46.5" customHeight="1" x14ac:dyDescent="0.25">
      <c r="A93" s="28"/>
      <c r="B93" s="135" t="s">
        <v>27</v>
      </c>
      <c r="C93" s="136"/>
      <c r="D93" s="136"/>
      <c r="E93" s="136"/>
      <c r="F93" s="136"/>
      <c r="G93" s="136"/>
      <c r="H93" s="137"/>
      <c r="I93" s="30"/>
      <c r="J93" s="132" t="s">
        <v>27</v>
      </c>
      <c r="K93" s="138"/>
      <c r="L93" s="138"/>
      <c r="M93" s="138"/>
      <c r="N93" s="138"/>
      <c r="O93" s="138"/>
      <c r="P93" s="138"/>
      <c r="Q93" s="138"/>
      <c r="R93" s="139"/>
      <c r="S93" s="30"/>
      <c r="T93" s="30"/>
      <c r="U93" s="30"/>
      <c r="V93" s="30"/>
      <c r="W93" s="30"/>
      <c r="X93" s="30"/>
      <c r="Y93" s="30"/>
      <c r="Z93" s="30"/>
      <c r="AA93" s="30"/>
      <c r="AB93" s="30"/>
    </row>
    <row r="94" spans="1:28" s="27" customFormat="1" ht="50.25" customHeight="1" x14ac:dyDescent="0.25">
      <c r="A94" s="23"/>
      <c r="B94" s="74">
        <v>1</v>
      </c>
      <c r="C94" s="109" t="s">
        <v>104</v>
      </c>
      <c r="D94" s="51" t="s">
        <v>34</v>
      </c>
      <c r="E94" s="51" t="s">
        <v>18</v>
      </c>
      <c r="F94" s="35">
        <v>12124.703389830509</v>
      </c>
      <c r="G94" s="90">
        <v>3</v>
      </c>
      <c r="H94" s="77">
        <f t="shared" ref="H94:H98" si="72">F94*G94</f>
        <v>36374.110169491527</v>
      </c>
      <c r="I94" s="25"/>
      <c r="J94" s="56">
        <f t="shared" ref="J94:K102" si="73">B94</f>
        <v>1</v>
      </c>
      <c r="K94" s="57" t="str">
        <f t="shared" si="73"/>
        <v>Костюм для защиты от механических воздействий, проколов и порезов на утепляющей прокладке р. 44-46/170-176</v>
      </c>
      <c r="L94" s="51" t="s">
        <v>34</v>
      </c>
      <c r="M94" s="58"/>
      <c r="N94" s="51" t="s">
        <v>18</v>
      </c>
      <c r="O94" s="59">
        <f t="shared" ref="O94:O98" si="74">F94</f>
        <v>12124.703389830509</v>
      </c>
      <c r="P94" s="35"/>
      <c r="Q94" s="60">
        <f t="shared" ref="Q94:Q98" si="75">G94</f>
        <v>3</v>
      </c>
      <c r="R94" s="61">
        <f t="shared" ref="R94:R98" si="76">P94*Q94</f>
        <v>0</v>
      </c>
      <c r="S94" s="25"/>
      <c r="T94" s="25"/>
      <c r="U94" s="25"/>
      <c r="V94" s="25"/>
      <c r="W94" s="25"/>
      <c r="X94" s="25"/>
      <c r="Y94" s="25"/>
      <c r="Z94" s="25"/>
      <c r="AA94" s="25"/>
      <c r="AB94" s="25"/>
    </row>
    <row r="95" spans="1:28" s="27" customFormat="1" ht="50.25" customHeight="1" x14ac:dyDescent="0.25">
      <c r="A95" s="23"/>
      <c r="B95" s="74">
        <v>2</v>
      </c>
      <c r="C95" s="109" t="s">
        <v>105</v>
      </c>
      <c r="D95" s="51" t="s">
        <v>34</v>
      </c>
      <c r="E95" s="51" t="s">
        <v>18</v>
      </c>
      <c r="F95" s="35">
        <v>12124.703389830509</v>
      </c>
      <c r="G95" s="90">
        <v>2</v>
      </c>
      <c r="H95" s="77">
        <f t="shared" si="72"/>
        <v>24249.406779661018</v>
      </c>
      <c r="I95" s="25"/>
      <c r="J95" s="56">
        <f t="shared" si="73"/>
        <v>2</v>
      </c>
      <c r="K95" s="57" t="str">
        <f t="shared" si="73"/>
        <v>Костюм для защиты от механических воздействий, проколов и порезов на утепляющей прокладке р. 48-50/158-164</v>
      </c>
      <c r="L95" s="51" t="s">
        <v>34</v>
      </c>
      <c r="M95" s="58"/>
      <c r="N95" s="51" t="s">
        <v>18</v>
      </c>
      <c r="O95" s="59">
        <f t="shared" si="74"/>
        <v>12124.703389830509</v>
      </c>
      <c r="P95" s="35"/>
      <c r="Q95" s="60">
        <f t="shared" si="75"/>
        <v>2</v>
      </c>
      <c r="R95" s="61">
        <f t="shared" si="76"/>
        <v>0</v>
      </c>
      <c r="S95" s="25"/>
      <c r="T95" s="25"/>
      <c r="U95" s="25"/>
      <c r="V95" s="25"/>
      <c r="W95" s="25"/>
      <c r="X95" s="25"/>
      <c r="Y95" s="25"/>
      <c r="Z95" s="25"/>
      <c r="AA95" s="25"/>
      <c r="AB95" s="25"/>
    </row>
    <row r="96" spans="1:28" s="27" customFormat="1" ht="50.25" customHeight="1" x14ac:dyDescent="0.25">
      <c r="A96" s="23"/>
      <c r="B96" s="74">
        <v>3</v>
      </c>
      <c r="C96" s="109" t="s">
        <v>35</v>
      </c>
      <c r="D96" s="51" t="s">
        <v>34</v>
      </c>
      <c r="E96" s="51" t="s">
        <v>18</v>
      </c>
      <c r="F96" s="35">
        <v>12124.703389830509</v>
      </c>
      <c r="G96" s="90">
        <v>10</v>
      </c>
      <c r="H96" s="77">
        <f t="shared" si="72"/>
        <v>121247.03389830509</v>
      </c>
      <c r="I96" s="25"/>
      <c r="J96" s="56">
        <f t="shared" si="73"/>
        <v>3</v>
      </c>
      <c r="K96" s="57" t="str">
        <f t="shared" si="73"/>
        <v>Костюм для защиты от механических воздействий, проколов и порезов на утепляющей прокладке р. 48-50/170-176</v>
      </c>
      <c r="L96" s="51" t="s">
        <v>34</v>
      </c>
      <c r="M96" s="58"/>
      <c r="N96" s="51" t="s">
        <v>18</v>
      </c>
      <c r="O96" s="59">
        <f t="shared" si="74"/>
        <v>12124.703389830509</v>
      </c>
      <c r="P96" s="35"/>
      <c r="Q96" s="60">
        <f t="shared" si="75"/>
        <v>10</v>
      </c>
      <c r="R96" s="61">
        <f t="shared" si="76"/>
        <v>0</v>
      </c>
      <c r="S96" s="25"/>
      <c r="T96" s="25"/>
      <c r="U96" s="25"/>
      <c r="V96" s="25"/>
      <c r="W96" s="25"/>
      <c r="X96" s="25"/>
      <c r="Y96" s="25"/>
      <c r="Z96" s="25"/>
      <c r="AA96" s="25"/>
      <c r="AB96" s="25"/>
    </row>
    <row r="97" spans="1:28" s="27" customFormat="1" ht="50.25" customHeight="1" x14ac:dyDescent="0.25">
      <c r="A97" s="23"/>
      <c r="B97" s="74">
        <v>4</v>
      </c>
      <c r="C97" s="109" t="s">
        <v>36</v>
      </c>
      <c r="D97" s="51" t="s">
        <v>34</v>
      </c>
      <c r="E97" s="51" t="s">
        <v>18</v>
      </c>
      <c r="F97" s="35">
        <v>12124.703389830509</v>
      </c>
      <c r="G97" s="90">
        <v>1</v>
      </c>
      <c r="H97" s="77">
        <f t="shared" si="72"/>
        <v>12124.703389830509</v>
      </c>
      <c r="I97" s="25"/>
      <c r="J97" s="56">
        <f t="shared" si="73"/>
        <v>4</v>
      </c>
      <c r="K97" s="57" t="str">
        <f t="shared" si="73"/>
        <v>Костюм для защиты от механических воздействий, проколов и порезов на утепляющей прокладке р. 48-50/182-188</v>
      </c>
      <c r="L97" s="51" t="s">
        <v>34</v>
      </c>
      <c r="M97" s="58"/>
      <c r="N97" s="51" t="s">
        <v>18</v>
      </c>
      <c r="O97" s="59">
        <f t="shared" si="74"/>
        <v>12124.703389830509</v>
      </c>
      <c r="P97" s="35"/>
      <c r="Q97" s="60">
        <f t="shared" si="75"/>
        <v>1</v>
      </c>
      <c r="R97" s="61">
        <f t="shared" si="76"/>
        <v>0</v>
      </c>
      <c r="S97" s="25"/>
      <c r="T97" s="25"/>
      <c r="U97" s="25"/>
      <c r="V97" s="25"/>
      <c r="W97" s="25"/>
      <c r="X97" s="25"/>
      <c r="Y97" s="25"/>
      <c r="Z97" s="25"/>
      <c r="AA97" s="25"/>
      <c r="AB97" s="25"/>
    </row>
    <row r="98" spans="1:28" s="27" customFormat="1" ht="50.25" customHeight="1" x14ac:dyDescent="0.25">
      <c r="A98" s="23"/>
      <c r="B98" s="74">
        <v>5</v>
      </c>
      <c r="C98" s="109" t="s">
        <v>38</v>
      </c>
      <c r="D98" s="51" t="s">
        <v>34</v>
      </c>
      <c r="E98" s="51" t="s">
        <v>18</v>
      </c>
      <c r="F98" s="35">
        <v>12124.703389830509</v>
      </c>
      <c r="G98" s="90">
        <v>13</v>
      </c>
      <c r="H98" s="77">
        <f t="shared" si="72"/>
        <v>157621.14406779662</v>
      </c>
      <c r="I98" s="25"/>
      <c r="J98" s="56">
        <f t="shared" si="73"/>
        <v>5</v>
      </c>
      <c r="K98" s="57" t="str">
        <f t="shared" si="73"/>
        <v>Костюм для защиты от механических воздействий, проколов и порезов на утепляющей прокладке р. 52-54/170-176</v>
      </c>
      <c r="L98" s="51" t="s">
        <v>34</v>
      </c>
      <c r="M98" s="58"/>
      <c r="N98" s="51" t="s">
        <v>18</v>
      </c>
      <c r="O98" s="59">
        <f t="shared" si="74"/>
        <v>12124.703389830509</v>
      </c>
      <c r="P98" s="35"/>
      <c r="Q98" s="60">
        <f t="shared" si="75"/>
        <v>13</v>
      </c>
      <c r="R98" s="61">
        <f t="shared" si="76"/>
        <v>0</v>
      </c>
      <c r="S98" s="25"/>
      <c r="T98" s="25"/>
      <c r="U98" s="25"/>
      <c r="V98" s="25"/>
      <c r="W98" s="25"/>
      <c r="X98" s="25"/>
      <c r="Y98" s="25"/>
      <c r="Z98" s="25"/>
      <c r="AA98" s="25"/>
      <c r="AB98" s="25"/>
    </row>
    <row r="99" spans="1:28" s="27" customFormat="1" ht="50.25" customHeight="1" x14ac:dyDescent="0.25">
      <c r="A99" s="23"/>
      <c r="B99" s="74">
        <v>6</v>
      </c>
      <c r="C99" s="109" t="s">
        <v>39</v>
      </c>
      <c r="D99" s="51" t="s">
        <v>34</v>
      </c>
      <c r="E99" s="51" t="s">
        <v>18</v>
      </c>
      <c r="F99" s="35">
        <v>12124.703389830509</v>
      </c>
      <c r="G99" s="90">
        <v>4</v>
      </c>
      <c r="H99" s="77">
        <f>F99*G99</f>
        <v>48498.813559322036</v>
      </c>
      <c r="I99" s="25"/>
      <c r="J99" s="56">
        <f t="shared" si="73"/>
        <v>6</v>
      </c>
      <c r="K99" s="57" t="str">
        <f t="shared" si="73"/>
        <v>Костюм для защиты от механических воздействий, проколов и порезов на утепляющей прокладке р. 52-54/182-188</v>
      </c>
      <c r="L99" s="51" t="s">
        <v>34</v>
      </c>
      <c r="M99" s="58"/>
      <c r="N99" s="51" t="s">
        <v>18</v>
      </c>
      <c r="O99" s="59">
        <f>F99</f>
        <v>12124.703389830509</v>
      </c>
      <c r="P99" s="35"/>
      <c r="Q99" s="60">
        <f>G99</f>
        <v>4</v>
      </c>
      <c r="R99" s="61">
        <f>P99*Q99</f>
        <v>0</v>
      </c>
      <c r="S99" s="25"/>
      <c r="T99" s="25"/>
      <c r="U99" s="25"/>
      <c r="V99" s="25"/>
      <c r="W99" s="25"/>
      <c r="X99" s="25"/>
      <c r="Y99" s="25"/>
      <c r="Z99" s="25"/>
      <c r="AA99" s="25"/>
      <c r="AB99" s="25"/>
    </row>
    <row r="100" spans="1:28" s="27" customFormat="1" ht="50.25" customHeight="1" x14ac:dyDescent="0.25">
      <c r="A100" s="23"/>
      <c r="B100" s="74">
        <v>7</v>
      </c>
      <c r="C100" s="109" t="s">
        <v>106</v>
      </c>
      <c r="D100" s="51" t="s">
        <v>34</v>
      </c>
      <c r="E100" s="51" t="s">
        <v>18</v>
      </c>
      <c r="F100" s="35">
        <v>12124.703389830509</v>
      </c>
      <c r="G100" s="90">
        <v>1</v>
      </c>
      <c r="H100" s="77">
        <f t="shared" ref="H100:H102" si="77">F100*G100</f>
        <v>12124.703389830509</v>
      </c>
      <c r="I100" s="25"/>
      <c r="J100" s="56">
        <f t="shared" si="73"/>
        <v>7</v>
      </c>
      <c r="K100" s="57" t="str">
        <f t="shared" si="73"/>
        <v>Костюм для защиты от механических воздействий, проколов и порезов на утепляющей прокладке р. 52-54/194-200</v>
      </c>
      <c r="L100" s="51" t="s">
        <v>34</v>
      </c>
      <c r="M100" s="58"/>
      <c r="N100" s="51" t="s">
        <v>18</v>
      </c>
      <c r="O100" s="59">
        <f t="shared" ref="O100:O102" si="78">F100</f>
        <v>12124.703389830509</v>
      </c>
      <c r="P100" s="35"/>
      <c r="Q100" s="60">
        <f t="shared" ref="Q100:Q102" si="79">G100</f>
        <v>1</v>
      </c>
      <c r="R100" s="61">
        <f t="shared" ref="R100:R102" si="80">P100*Q100</f>
        <v>0</v>
      </c>
      <c r="S100" s="25"/>
      <c r="T100" s="25"/>
      <c r="U100" s="25"/>
      <c r="V100" s="25"/>
      <c r="W100" s="25"/>
      <c r="X100" s="25"/>
      <c r="Y100" s="25"/>
      <c r="Z100" s="25"/>
      <c r="AA100" s="25"/>
      <c r="AB100" s="25"/>
    </row>
    <row r="101" spans="1:28" s="27" customFormat="1" ht="50.25" customHeight="1" x14ac:dyDescent="0.25">
      <c r="A101" s="23"/>
      <c r="B101" s="74">
        <v>8</v>
      </c>
      <c r="C101" s="109" t="s">
        <v>107</v>
      </c>
      <c r="D101" s="51" t="s">
        <v>34</v>
      </c>
      <c r="E101" s="51" t="s">
        <v>18</v>
      </c>
      <c r="F101" s="35">
        <v>12124.703389830509</v>
      </c>
      <c r="G101" s="90">
        <v>3</v>
      </c>
      <c r="H101" s="77">
        <f t="shared" si="77"/>
        <v>36374.110169491527</v>
      </c>
      <c r="I101" s="25"/>
      <c r="J101" s="56">
        <f t="shared" si="73"/>
        <v>8</v>
      </c>
      <c r="K101" s="57" t="str">
        <f t="shared" si="73"/>
        <v>Костюм для защиты от механических воздействий, проколов и порезов на утепляющей прокладке р. 56-58/182-188</v>
      </c>
      <c r="L101" s="51" t="s">
        <v>34</v>
      </c>
      <c r="M101" s="58"/>
      <c r="N101" s="51" t="s">
        <v>18</v>
      </c>
      <c r="O101" s="59">
        <f t="shared" si="78"/>
        <v>12124.703389830509</v>
      </c>
      <c r="P101" s="35"/>
      <c r="Q101" s="60">
        <f t="shared" si="79"/>
        <v>3</v>
      </c>
      <c r="R101" s="61">
        <f t="shared" si="80"/>
        <v>0</v>
      </c>
      <c r="S101" s="25"/>
      <c r="T101" s="25"/>
      <c r="U101" s="25"/>
      <c r="V101" s="25"/>
      <c r="W101" s="25"/>
      <c r="X101" s="25"/>
      <c r="Y101" s="25"/>
      <c r="Z101" s="25"/>
      <c r="AA101" s="25"/>
      <c r="AB101" s="25"/>
    </row>
    <row r="102" spans="1:28" s="27" customFormat="1" ht="50.25" customHeight="1" x14ac:dyDescent="0.25">
      <c r="A102" s="23"/>
      <c r="B102" s="74">
        <v>9</v>
      </c>
      <c r="C102" s="109" t="s">
        <v>43</v>
      </c>
      <c r="D102" s="51" t="s">
        <v>34</v>
      </c>
      <c r="E102" s="51" t="s">
        <v>18</v>
      </c>
      <c r="F102" s="35">
        <v>4738.3898305084749</v>
      </c>
      <c r="G102" s="90">
        <v>1</v>
      </c>
      <c r="H102" s="77">
        <f t="shared" si="77"/>
        <v>4738.3898305084749</v>
      </c>
      <c r="I102" s="25"/>
      <c r="J102" s="56">
        <f t="shared" si="73"/>
        <v>9</v>
      </c>
      <c r="K102" s="57" t="str">
        <f t="shared" si="73"/>
        <v>Костюм для защиты от растворов кислот и щелочей на утепленной прокладке 48-50/170-176</v>
      </c>
      <c r="L102" s="51" t="s">
        <v>34</v>
      </c>
      <c r="M102" s="58"/>
      <c r="N102" s="51" t="s">
        <v>18</v>
      </c>
      <c r="O102" s="59">
        <f t="shared" si="78"/>
        <v>4738.3898305084749</v>
      </c>
      <c r="P102" s="35"/>
      <c r="Q102" s="60">
        <f t="shared" si="79"/>
        <v>1</v>
      </c>
      <c r="R102" s="61">
        <f t="shared" si="80"/>
        <v>0</v>
      </c>
      <c r="S102" s="25"/>
      <c r="T102" s="25"/>
      <c r="U102" s="25"/>
      <c r="V102" s="25"/>
      <c r="W102" s="25"/>
      <c r="X102" s="25"/>
      <c r="Y102" s="25"/>
      <c r="Z102" s="25"/>
      <c r="AA102" s="25"/>
      <c r="AB102" s="25"/>
    </row>
    <row r="103" spans="1:28" s="27" customFormat="1" ht="45" x14ac:dyDescent="0.25">
      <c r="A103" s="23"/>
      <c r="B103" s="74">
        <v>10</v>
      </c>
      <c r="C103" s="109" t="s">
        <v>108</v>
      </c>
      <c r="D103" s="51" t="s">
        <v>32</v>
      </c>
      <c r="E103" s="51" t="s">
        <v>18</v>
      </c>
      <c r="F103" s="35">
        <v>7191.2033898305099</v>
      </c>
      <c r="G103" s="90">
        <v>1</v>
      </c>
      <c r="H103" s="77">
        <f t="shared" ref="H103:H105" si="81">F103*G103</f>
        <v>7191.2033898305099</v>
      </c>
      <c r="I103" s="25"/>
      <c r="J103" s="56">
        <f t="shared" ref="J103:K109" si="82">B103</f>
        <v>10</v>
      </c>
      <c r="K103" s="57" t="str">
        <f t="shared" si="82"/>
        <v>Костюм женский на утепляющей прокладке (для контролеров) р. 104-108/158-164</v>
      </c>
      <c r="L103" s="51" t="s">
        <v>32</v>
      </c>
      <c r="M103" s="58"/>
      <c r="N103" s="51" t="s">
        <v>18</v>
      </c>
      <c r="O103" s="59">
        <f t="shared" ref="O103:O105" si="83">F103</f>
        <v>7191.2033898305099</v>
      </c>
      <c r="P103" s="35"/>
      <c r="Q103" s="60">
        <f t="shared" ref="Q103:Q105" si="84">G103</f>
        <v>1</v>
      </c>
      <c r="R103" s="61">
        <f t="shared" ref="R103:R105" si="85">P103*Q103</f>
        <v>0</v>
      </c>
      <c r="S103" s="25"/>
      <c r="T103" s="25"/>
      <c r="U103" s="25"/>
      <c r="V103" s="25"/>
      <c r="W103" s="25"/>
      <c r="X103" s="25"/>
      <c r="Y103" s="25"/>
      <c r="Z103" s="25"/>
      <c r="AA103" s="25"/>
      <c r="AB103" s="25"/>
    </row>
    <row r="104" spans="1:28" s="27" customFormat="1" ht="36" customHeight="1" x14ac:dyDescent="0.25">
      <c r="A104" s="23"/>
      <c r="B104" s="74">
        <v>11</v>
      </c>
      <c r="C104" s="109" t="s">
        <v>75</v>
      </c>
      <c r="D104" s="51" t="s">
        <v>76</v>
      </c>
      <c r="E104" s="51" t="s">
        <v>18</v>
      </c>
      <c r="F104" s="35">
        <v>7191.2033898305099</v>
      </c>
      <c r="G104" s="90">
        <v>2</v>
      </c>
      <c r="H104" s="77">
        <f t="shared" si="81"/>
        <v>14382.40677966102</v>
      </c>
      <c r="I104" s="25"/>
      <c r="J104" s="56">
        <f t="shared" si="82"/>
        <v>11</v>
      </c>
      <c r="K104" s="57" t="str">
        <f t="shared" si="82"/>
        <v>Костюм женский на утепляющей прокладке (для контролеров) р. 88-92/158-164</v>
      </c>
      <c r="L104" s="51" t="s">
        <v>76</v>
      </c>
      <c r="M104" s="58"/>
      <c r="N104" s="51" t="s">
        <v>18</v>
      </c>
      <c r="O104" s="59">
        <f t="shared" si="83"/>
        <v>7191.2033898305099</v>
      </c>
      <c r="P104" s="35"/>
      <c r="Q104" s="60">
        <f t="shared" si="84"/>
        <v>2</v>
      </c>
      <c r="R104" s="61">
        <f t="shared" si="85"/>
        <v>0</v>
      </c>
      <c r="S104" s="25"/>
      <c r="T104" s="25"/>
      <c r="U104" s="25"/>
      <c r="V104" s="25"/>
      <c r="W104" s="25"/>
      <c r="X104" s="25"/>
      <c r="Y104" s="25"/>
      <c r="Z104" s="25"/>
      <c r="AA104" s="25"/>
      <c r="AB104" s="25"/>
    </row>
    <row r="105" spans="1:28" s="27" customFormat="1" ht="36" customHeight="1" x14ac:dyDescent="0.25">
      <c r="A105" s="23"/>
      <c r="B105" s="74">
        <v>12</v>
      </c>
      <c r="C105" s="109" t="s">
        <v>109</v>
      </c>
      <c r="D105" s="51" t="s">
        <v>76</v>
      </c>
      <c r="E105" s="51" t="s">
        <v>18</v>
      </c>
      <c r="F105" s="35">
        <v>7191.2033898305099</v>
      </c>
      <c r="G105" s="90">
        <v>4</v>
      </c>
      <c r="H105" s="77">
        <f t="shared" si="81"/>
        <v>28764.81355932204</v>
      </c>
      <c r="I105" s="25"/>
      <c r="J105" s="56">
        <f t="shared" si="82"/>
        <v>12</v>
      </c>
      <c r="K105" s="57" t="str">
        <f t="shared" si="82"/>
        <v>Костюм женский на утепляющей прокладке (для контролеров) р. 88-92/170-176</v>
      </c>
      <c r="L105" s="51" t="s">
        <v>76</v>
      </c>
      <c r="M105" s="58"/>
      <c r="N105" s="51" t="s">
        <v>18</v>
      </c>
      <c r="O105" s="59">
        <f t="shared" si="83"/>
        <v>7191.2033898305099</v>
      </c>
      <c r="P105" s="35"/>
      <c r="Q105" s="60">
        <f t="shared" si="84"/>
        <v>4</v>
      </c>
      <c r="R105" s="61">
        <f t="shared" si="85"/>
        <v>0</v>
      </c>
      <c r="S105" s="25"/>
      <c r="T105" s="25"/>
      <c r="U105" s="25"/>
      <c r="V105" s="25"/>
      <c r="W105" s="25"/>
      <c r="X105" s="25"/>
      <c r="Y105" s="25"/>
      <c r="Z105" s="25"/>
      <c r="AA105" s="25"/>
      <c r="AB105" s="25"/>
    </row>
    <row r="106" spans="1:28" s="27" customFormat="1" ht="75" x14ac:dyDescent="0.25">
      <c r="A106" s="23"/>
      <c r="B106" s="74">
        <v>13</v>
      </c>
      <c r="C106" s="109" t="s">
        <v>45</v>
      </c>
      <c r="D106" s="51" t="s">
        <v>46</v>
      </c>
      <c r="E106" s="51" t="s">
        <v>66</v>
      </c>
      <c r="F106" s="35">
        <v>615.25423728813564</v>
      </c>
      <c r="G106" s="90">
        <v>27</v>
      </c>
      <c r="H106" s="77">
        <f t="shared" ref="H106:H109" si="86">F106*G106</f>
        <v>16611.864406779663</v>
      </c>
      <c r="I106" s="25"/>
      <c r="J106" s="56">
        <f t="shared" si="82"/>
        <v>13</v>
      </c>
      <c r="K106" s="57" t="str">
        <f t="shared" si="82"/>
        <v>Краги утеплённые спилковые (иск. мех, пятипалые)</v>
      </c>
      <c r="L106" s="51" t="s">
        <v>46</v>
      </c>
      <c r="M106" s="58"/>
      <c r="N106" s="51" t="s">
        <v>66</v>
      </c>
      <c r="O106" s="59">
        <f t="shared" ref="O106:O109" si="87">F106</f>
        <v>615.25423728813564</v>
      </c>
      <c r="P106" s="35"/>
      <c r="Q106" s="60">
        <f t="shared" ref="Q106:Q109" si="88">G106</f>
        <v>27</v>
      </c>
      <c r="R106" s="61">
        <f t="shared" ref="R106:R109" si="89">P106*Q106</f>
        <v>0</v>
      </c>
      <c r="S106" s="25"/>
      <c r="T106" s="25"/>
      <c r="U106" s="25"/>
      <c r="V106" s="25"/>
      <c r="W106" s="25"/>
      <c r="X106" s="25"/>
      <c r="Y106" s="25"/>
      <c r="Z106" s="25"/>
      <c r="AA106" s="25"/>
      <c r="AB106" s="25"/>
    </row>
    <row r="107" spans="1:28" s="27" customFormat="1" ht="60" x14ac:dyDescent="0.25">
      <c r="A107" s="23"/>
      <c r="B107" s="74">
        <v>14</v>
      </c>
      <c r="C107" s="109" t="s">
        <v>89</v>
      </c>
      <c r="D107" s="51" t="s">
        <v>90</v>
      </c>
      <c r="E107" s="51" t="s">
        <v>66</v>
      </c>
      <c r="F107" s="35">
        <v>652.54237288135596</v>
      </c>
      <c r="G107" s="90">
        <v>248</v>
      </c>
      <c r="H107" s="77">
        <f t="shared" si="86"/>
        <v>161830.50847457629</v>
      </c>
      <c r="I107" s="25"/>
      <c r="J107" s="56">
        <f t="shared" si="82"/>
        <v>14</v>
      </c>
      <c r="K107" s="57" t="str">
        <f t="shared" si="82"/>
        <v>Перчатки морозостойкие, утепленные с полимерным покрытием (Arcticus 2606WV) р-р 10</v>
      </c>
      <c r="L107" s="51" t="s">
        <v>90</v>
      </c>
      <c r="M107" s="58"/>
      <c r="N107" s="51" t="s">
        <v>66</v>
      </c>
      <c r="O107" s="59">
        <f t="shared" si="87"/>
        <v>652.54237288135596</v>
      </c>
      <c r="P107" s="35"/>
      <c r="Q107" s="60">
        <f t="shared" si="88"/>
        <v>248</v>
      </c>
      <c r="R107" s="61">
        <f t="shared" si="89"/>
        <v>0</v>
      </c>
      <c r="S107" s="25"/>
      <c r="T107" s="25"/>
      <c r="U107" s="25"/>
      <c r="V107" s="25"/>
      <c r="W107" s="25"/>
      <c r="X107" s="25"/>
      <c r="Y107" s="25"/>
      <c r="Z107" s="25"/>
      <c r="AA107" s="25"/>
      <c r="AB107" s="25"/>
    </row>
    <row r="108" spans="1:28" s="27" customFormat="1" ht="60" x14ac:dyDescent="0.25">
      <c r="A108" s="23"/>
      <c r="B108" s="74">
        <v>15</v>
      </c>
      <c r="C108" s="109" t="s">
        <v>91</v>
      </c>
      <c r="D108" s="51" t="s">
        <v>90</v>
      </c>
      <c r="E108" s="51" t="s">
        <v>66</v>
      </c>
      <c r="F108" s="35">
        <v>652.54237288135596</v>
      </c>
      <c r="G108" s="90">
        <v>21</v>
      </c>
      <c r="H108" s="77">
        <f t="shared" si="86"/>
        <v>13703.389830508475</v>
      </c>
      <c r="I108" s="25"/>
      <c r="J108" s="56">
        <f t="shared" si="82"/>
        <v>15</v>
      </c>
      <c r="K108" s="57" t="str">
        <f t="shared" si="82"/>
        <v>Перчатки морозостойкие, утепленные с полимерным покрытием (Arcticus 2606WV) р-р 11</v>
      </c>
      <c r="L108" s="51" t="s">
        <v>90</v>
      </c>
      <c r="M108" s="58"/>
      <c r="N108" s="51" t="s">
        <v>66</v>
      </c>
      <c r="O108" s="59">
        <f t="shared" si="87"/>
        <v>652.54237288135596</v>
      </c>
      <c r="P108" s="35"/>
      <c r="Q108" s="60">
        <f t="shared" si="88"/>
        <v>21</v>
      </c>
      <c r="R108" s="61">
        <f t="shared" si="89"/>
        <v>0</v>
      </c>
      <c r="S108" s="25"/>
      <c r="T108" s="25"/>
      <c r="U108" s="25"/>
      <c r="V108" s="25"/>
      <c r="W108" s="25"/>
      <c r="X108" s="25"/>
      <c r="Y108" s="25"/>
      <c r="Z108" s="25"/>
      <c r="AA108" s="25"/>
      <c r="AB108" s="25"/>
    </row>
    <row r="109" spans="1:28" s="27" customFormat="1" ht="60" x14ac:dyDescent="0.25">
      <c r="A109" s="23"/>
      <c r="B109" s="74">
        <v>16</v>
      </c>
      <c r="C109" s="109" t="s">
        <v>92</v>
      </c>
      <c r="D109" s="51" t="s">
        <v>90</v>
      </c>
      <c r="E109" s="51" t="s">
        <v>66</v>
      </c>
      <c r="F109" s="35">
        <v>652.54237288135596</v>
      </c>
      <c r="G109" s="90">
        <v>30</v>
      </c>
      <c r="H109" s="77">
        <f t="shared" si="86"/>
        <v>19576.271186440677</v>
      </c>
      <c r="I109" s="25"/>
      <c r="J109" s="56">
        <f t="shared" si="82"/>
        <v>16</v>
      </c>
      <c r="K109" s="57" t="str">
        <f t="shared" si="82"/>
        <v>Перчатки морозостойкие, утепленные с полимерным покрытием (Arcticus 2606WV) р-р 9</v>
      </c>
      <c r="L109" s="51" t="s">
        <v>90</v>
      </c>
      <c r="M109" s="58"/>
      <c r="N109" s="51" t="s">
        <v>66</v>
      </c>
      <c r="O109" s="59">
        <f t="shared" si="87"/>
        <v>652.54237288135596</v>
      </c>
      <c r="P109" s="35"/>
      <c r="Q109" s="60">
        <f t="shared" si="88"/>
        <v>30</v>
      </c>
      <c r="R109" s="61">
        <f t="shared" si="89"/>
        <v>0</v>
      </c>
      <c r="S109" s="25"/>
      <c r="T109" s="25"/>
      <c r="U109" s="25"/>
      <c r="V109" s="25"/>
      <c r="W109" s="25"/>
      <c r="X109" s="25"/>
      <c r="Y109" s="25"/>
      <c r="Z109" s="25"/>
      <c r="AA109" s="25"/>
      <c r="AB109" s="25"/>
    </row>
    <row r="110" spans="1:28" s="27" customFormat="1" ht="36.75" customHeight="1" x14ac:dyDescent="0.25">
      <c r="A110" s="23"/>
      <c r="B110" s="74">
        <v>17</v>
      </c>
      <c r="C110" s="109" t="s">
        <v>95</v>
      </c>
      <c r="D110" s="51" t="s">
        <v>60</v>
      </c>
      <c r="E110" s="51" t="s">
        <v>18</v>
      </c>
      <c r="F110" s="35">
        <v>503.38983050847463</v>
      </c>
      <c r="G110" s="90">
        <v>53</v>
      </c>
      <c r="H110" s="77">
        <f t="shared" ref="H110:H112" si="90">F110*G110</f>
        <v>26679.661016949154</v>
      </c>
      <c r="I110" s="25"/>
      <c r="J110" s="56">
        <f t="shared" ref="J110:K116" si="91">B110</f>
        <v>17</v>
      </c>
      <c r="K110" s="57" t="str">
        <f t="shared" si="91"/>
        <v>Перчатки утепленные (вязаные-шерсть + акрил, ут-ль Тинсулейт) р-р 10</v>
      </c>
      <c r="L110" s="51" t="s">
        <v>60</v>
      </c>
      <c r="M110" s="58"/>
      <c r="N110" s="51" t="s">
        <v>18</v>
      </c>
      <c r="O110" s="59">
        <f t="shared" ref="O110:O112" si="92">F110</f>
        <v>503.38983050847463</v>
      </c>
      <c r="P110" s="35"/>
      <c r="Q110" s="60">
        <f t="shared" ref="Q110:Q112" si="93">G110</f>
        <v>53</v>
      </c>
      <c r="R110" s="61">
        <f t="shared" ref="R110:R112" si="94">P110*Q110</f>
        <v>0</v>
      </c>
      <c r="S110" s="25"/>
      <c r="T110" s="25"/>
      <c r="U110" s="25"/>
      <c r="V110" s="25"/>
      <c r="W110" s="25"/>
      <c r="X110" s="25"/>
      <c r="Y110" s="25"/>
      <c r="Z110" s="25"/>
      <c r="AA110" s="25"/>
      <c r="AB110" s="25"/>
    </row>
    <row r="111" spans="1:28" s="27" customFormat="1" ht="40.5" customHeight="1" x14ac:dyDescent="0.25">
      <c r="A111" s="23"/>
      <c r="B111" s="74">
        <v>18</v>
      </c>
      <c r="C111" s="109" t="s">
        <v>96</v>
      </c>
      <c r="D111" s="51" t="s">
        <v>60</v>
      </c>
      <c r="E111" s="51" t="s">
        <v>18</v>
      </c>
      <c r="F111" s="35">
        <v>503.38983050847463</v>
      </c>
      <c r="G111" s="90">
        <v>2</v>
      </c>
      <c r="H111" s="77">
        <f t="shared" si="90"/>
        <v>1006.7796610169493</v>
      </c>
      <c r="I111" s="25"/>
      <c r="J111" s="56">
        <f t="shared" si="91"/>
        <v>18</v>
      </c>
      <c r="K111" s="57" t="str">
        <f t="shared" si="91"/>
        <v>Перчатки утепленные (вязаные-шерсть + акрил, ут-ль Тинсулейт) р-р 11</v>
      </c>
      <c r="L111" s="51" t="s">
        <v>60</v>
      </c>
      <c r="M111" s="58"/>
      <c r="N111" s="51" t="s">
        <v>18</v>
      </c>
      <c r="O111" s="59">
        <f t="shared" si="92"/>
        <v>503.38983050847463</v>
      </c>
      <c r="P111" s="35"/>
      <c r="Q111" s="60">
        <f t="shared" si="93"/>
        <v>2</v>
      </c>
      <c r="R111" s="61">
        <f t="shared" si="94"/>
        <v>0</v>
      </c>
      <c r="S111" s="25"/>
      <c r="T111" s="25"/>
      <c r="U111" s="25"/>
      <c r="V111" s="25"/>
      <c r="W111" s="25"/>
      <c r="X111" s="25"/>
      <c r="Y111" s="25"/>
      <c r="Z111" s="25"/>
      <c r="AA111" s="25"/>
      <c r="AB111" s="25"/>
    </row>
    <row r="112" spans="1:28" s="27" customFormat="1" ht="40.5" customHeight="1" x14ac:dyDescent="0.25">
      <c r="A112" s="23"/>
      <c r="B112" s="74">
        <v>19</v>
      </c>
      <c r="C112" s="109" t="s">
        <v>97</v>
      </c>
      <c r="D112" s="51" t="s">
        <v>60</v>
      </c>
      <c r="E112" s="51" t="s">
        <v>18</v>
      </c>
      <c r="F112" s="35">
        <v>503.38983050847463</v>
      </c>
      <c r="G112" s="90">
        <v>96</v>
      </c>
      <c r="H112" s="77">
        <f t="shared" si="90"/>
        <v>48325.423728813563</v>
      </c>
      <c r="I112" s="25"/>
      <c r="J112" s="56">
        <f t="shared" si="91"/>
        <v>19</v>
      </c>
      <c r="K112" s="57" t="str">
        <f t="shared" si="91"/>
        <v>Перчатки утепленные (вязаные-шерсть + акрил, ут-ль Тинсулейт) р-р 9</v>
      </c>
      <c r="L112" s="51" t="s">
        <v>60</v>
      </c>
      <c r="M112" s="58"/>
      <c r="N112" s="51" t="s">
        <v>18</v>
      </c>
      <c r="O112" s="59">
        <f t="shared" si="92"/>
        <v>503.38983050847463</v>
      </c>
      <c r="P112" s="35"/>
      <c r="Q112" s="60">
        <f t="shared" si="93"/>
        <v>96</v>
      </c>
      <c r="R112" s="61">
        <f t="shared" si="94"/>
        <v>0</v>
      </c>
      <c r="S112" s="25"/>
      <c r="T112" s="25"/>
      <c r="U112" s="25"/>
      <c r="V112" s="25"/>
      <c r="W112" s="25"/>
      <c r="X112" s="25"/>
      <c r="Y112" s="25"/>
      <c r="Z112" s="25"/>
      <c r="AA112" s="25"/>
      <c r="AB112" s="25"/>
    </row>
    <row r="113" spans="1:28" s="27" customFormat="1" ht="51" customHeight="1" x14ac:dyDescent="0.25">
      <c r="A113" s="23"/>
      <c r="B113" s="74">
        <v>20</v>
      </c>
      <c r="C113" s="109" t="s">
        <v>98</v>
      </c>
      <c r="D113" s="51" t="s">
        <v>60</v>
      </c>
      <c r="E113" s="51" t="s">
        <v>66</v>
      </c>
      <c r="F113" s="39">
        <v>615.25423728813564</v>
      </c>
      <c r="G113" s="90">
        <v>467</v>
      </c>
      <c r="H113" s="75">
        <f>F113*G113</f>
        <v>287323.72881355934</v>
      </c>
      <c r="I113" s="25"/>
      <c r="J113" s="56">
        <f t="shared" si="91"/>
        <v>20</v>
      </c>
      <c r="K113" s="57" t="str">
        <f t="shared" si="91"/>
        <v>Перчатки утепленные со спилковым наладонником (шерсть+акрил, ут-ль Тинсулейт) р-р 10</v>
      </c>
      <c r="L113" s="51" t="s">
        <v>60</v>
      </c>
      <c r="M113" s="58"/>
      <c r="N113" s="51" t="s">
        <v>66</v>
      </c>
      <c r="O113" s="59">
        <f>F113</f>
        <v>615.25423728813564</v>
      </c>
      <c r="P113" s="35"/>
      <c r="Q113" s="60">
        <f>G113</f>
        <v>467</v>
      </c>
      <c r="R113" s="61">
        <f>P113*Q113</f>
        <v>0</v>
      </c>
      <c r="S113" s="25"/>
      <c r="T113" s="25"/>
      <c r="U113" s="25"/>
      <c r="V113" s="25"/>
      <c r="W113" s="25"/>
      <c r="X113" s="25"/>
      <c r="Y113" s="25"/>
      <c r="Z113" s="25"/>
      <c r="AA113" s="25"/>
      <c r="AB113" s="25"/>
    </row>
    <row r="114" spans="1:28" s="27" customFormat="1" ht="45" x14ac:dyDescent="0.25">
      <c r="A114" s="23"/>
      <c r="B114" s="74">
        <v>21</v>
      </c>
      <c r="C114" s="109" t="s">
        <v>100</v>
      </c>
      <c r="D114" s="51" t="s">
        <v>60</v>
      </c>
      <c r="E114" s="51" t="s">
        <v>66</v>
      </c>
      <c r="F114" s="35">
        <v>615.25423728813564</v>
      </c>
      <c r="G114" s="90">
        <v>142</v>
      </c>
      <c r="H114" s="77">
        <f t="shared" ref="H114" si="95">F114*G114</f>
        <v>87366.101694915254</v>
      </c>
      <c r="I114" s="25"/>
      <c r="J114" s="56">
        <f t="shared" si="91"/>
        <v>21</v>
      </c>
      <c r="K114" s="57" t="str">
        <f t="shared" si="91"/>
        <v>Перчатки утепленные со спилковым наладонником (шерсть+акрил, ут-ль Тинсулейт) р-р 9</v>
      </c>
      <c r="L114" s="51" t="s">
        <v>60</v>
      </c>
      <c r="M114" s="58"/>
      <c r="N114" s="51" t="s">
        <v>66</v>
      </c>
      <c r="O114" s="59">
        <f t="shared" ref="O114" si="96">F114</f>
        <v>615.25423728813564</v>
      </c>
      <c r="P114" s="35"/>
      <c r="Q114" s="60">
        <f t="shared" ref="Q114" si="97">G114</f>
        <v>142</v>
      </c>
      <c r="R114" s="61">
        <f t="shared" ref="R114" si="98">P114*Q114</f>
        <v>0</v>
      </c>
      <c r="S114" s="25"/>
      <c r="T114" s="25"/>
      <c r="U114" s="25"/>
      <c r="V114" s="25"/>
      <c r="W114" s="25"/>
      <c r="X114" s="25"/>
      <c r="Y114" s="25"/>
      <c r="Z114" s="25"/>
      <c r="AA114" s="25"/>
      <c r="AB114" s="25"/>
    </row>
    <row r="115" spans="1:28" s="27" customFormat="1" ht="18.75" customHeight="1" x14ac:dyDescent="0.25">
      <c r="A115" s="23"/>
      <c r="B115" s="74">
        <v>22</v>
      </c>
      <c r="C115" s="109" t="s">
        <v>101</v>
      </c>
      <c r="D115" s="51" t="s">
        <v>103</v>
      </c>
      <c r="E115" s="51" t="s">
        <v>66</v>
      </c>
      <c r="F115" s="35">
        <v>111.86440677966102</v>
      </c>
      <c r="G115" s="90">
        <v>20</v>
      </c>
      <c r="H115" s="77">
        <f t="shared" ref="H115:H116" si="99">F115*G115</f>
        <v>2237.2881355932204</v>
      </c>
      <c r="I115" s="25"/>
      <c r="J115" s="56">
        <f t="shared" si="91"/>
        <v>22</v>
      </c>
      <c r="K115" s="57" t="str">
        <f t="shared" si="91"/>
        <v>Рукавицы утепленные (п/ш ватин)</v>
      </c>
      <c r="L115" s="51" t="s">
        <v>103</v>
      </c>
      <c r="M115" s="58"/>
      <c r="N115" s="51" t="s">
        <v>66</v>
      </c>
      <c r="O115" s="59">
        <f t="shared" ref="O115:O116" si="100">F115</f>
        <v>111.86440677966102</v>
      </c>
      <c r="P115" s="35"/>
      <c r="Q115" s="60">
        <f t="shared" ref="Q115:Q116" si="101">G115</f>
        <v>20</v>
      </c>
      <c r="R115" s="61">
        <f t="shared" ref="R115:R116" si="102">P115*Q115</f>
        <v>0</v>
      </c>
      <c r="S115" s="25"/>
      <c r="T115" s="25"/>
      <c r="U115" s="25"/>
      <c r="V115" s="25"/>
      <c r="W115" s="25"/>
      <c r="X115" s="25"/>
      <c r="Y115" s="25"/>
      <c r="Z115" s="25"/>
      <c r="AA115" s="25"/>
      <c r="AB115" s="25"/>
    </row>
    <row r="116" spans="1:28" s="27" customFormat="1" ht="32.25" customHeight="1" x14ac:dyDescent="0.25">
      <c r="A116" s="23"/>
      <c r="B116" s="74">
        <v>23</v>
      </c>
      <c r="C116" s="109" t="s">
        <v>63</v>
      </c>
      <c r="D116" s="51" t="s">
        <v>64</v>
      </c>
      <c r="E116" s="51" t="s">
        <v>66</v>
      </c>
      <c r="F116" s="35">
        <v>391.52542372881356</v>
      </c>
      <c r="G116" s="90">
        <v>52</v>
      </c>
      <c r="H116" s="77">
        <f t="shared" si="99"/>
        <v>20359.322033898305</v>
      </c>
      <c r="I116" s="25"/>
      <c r="J116" s="56">
        <f t="shared" si="91"/>
        <v>23</v>
      </c>
      <c r="K116" s="57" t="str">
        <f t="shared" si="91"/>
        <v>Рукавицы утепленные с меховым утеплителем (овчина)</v>
      </c>
      <c r="L116" s="51" t="s">
        <v>64</v>
      </c>
      <c r="M116" s="58"/>
      <c r="N116" s="51" t="s">
        <v>66</v>
      </c>
      <c r="O116" s="59">
        <f t="shared" si="100"/>
        <v>391.52542372881356</v>
      </c>
      <c r="P116" s="35"/>
      <c r="Q116" s="60">
        <f t="shared" si="101"/>
        <v>52</v>
      </c>
      <c r="R116" s="61">
        <f t="shared" si="102"/>
        <v>0</v>
      </c>
      <c r="S116" s="25"/>
      <c r="T116" s="25"/>
      <c r="U116" s="25"/>
      <c r="V116" s="25"/>
      <c r="W116" s="25"/>
      <c r="X116" s="25"/>
      <c r="Y116" s="25"/>
      <c r="Z116" s="25"/>
      <c r="AA116" s="25"/>
      <c r="AB116" s="25"/>
    </row>
    <row r="117" spans="1:28" s="31" customFormat="1" ht="14.25" x14ac:dyDescent="0.25">
      <c r="A117" s="28"/>
      <c r="B117" s="91"/>
      <c r="C117" s="86" t="s">
        <v>19</v>
      </c>
      <c r="D117" s="87"/>
      <c r="E117" s="30"/>
      <c r="F117" s="41"/>
      <c r="G117" s="92"/>
      <c r="H117" s="93">
        <f>SUM(H94:H116)</f>
        <v>1188711.1779661018</v>
      </c>
      <c r="I117" s="30"/>
      <c r="J117" s="68"/>
      <c r="K117" s="69" t="str">
        <f t="shared" ref="K117:K125" si="103">C117</f>
        <v>ИТОГО:</v>
      </c>
      <c r="L117" s="64"/>
      <c r="M117" s="70"/>
      <c r="N117" s="83"/>
      <c r="O117" s="71"/>
      <c r="P117" s="41"/>
      <c r="Q117" s="72"/>
      <c r="R117" s="73">
        <f>SUM(R94:R116)</f>
        <v>0</v>
      </c>
      <c r="S117" s="30"/>
      <c r="T117" s="30"/>
      <c r="U117" s="30"/>
      <c r="V117" s="30"/>
      <c r="W117" s="30"/>
      <c r="X117" s="30"/>
      <c r="Y117" s="30"/>
      <c r="Z117" s="30"/>
      <c r="AA117" s="30"/>
      <c r="AB117" s="30"/>
    </row>
    <row r="118" spans="1:28" s="31" customFormat="1" ht="48.75" customHeight="1" x14ac:dyDescent="0.25">
      <c r="A118" s="28"/>
      <c r="B118" s="135" t="s">
        <v>28</v>
      </c>
      <c r="C118" s="136"/>
      <c r="D118" s="136"/>
      <c r="E118" s="136"/>
      <c r="F118" s="136"/>
      <c r="G118" s="136"/>
      <c r="H118" s="137"/>
      <c r="I118" s="30"/>
      <c r="J118" s="132" t="s">
        <v>20</v>
      </c>
      <c r="K118" s="138"/>
      <c r="L118" s="138"/>
      <c r="M118" s="138"/>
      <c r="N118" s="138"/>
      <c r="O118" s="138"/>
      <c r="P118" s="138"/>
      <c r="Q118" s="138"/>
      <c r="R118" s="139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</row>
    <row r="119" spans="1:28" s="27" customFormat="1" ht="45" x14ac:dyDescent="0.25">
      <c r="A119" s="23"/>
      <c r="B119" s="74">
        <v>1</v>
      </c>
      <c r="C119" s="110" t="s">
        <v>95</v>
      </c>
      <c r="D119" s="111" t="s">
        <v>60</v>
      </c>
      <c r="E119" s="111" t="s">
        <v>18</v>
      </c>
      <c r="F119" s="35">
        <v>503.38983050847463</v>
      </c>
      <c r="G119" s="90">
        <v>200</v>
      </c>
      <c r="H119" s="77">
        <f t="shared" ref="H119:H120" si="104">F119*G119</f>
        <v>100677.96610169492</v>
      </c>
      <c r="I119" s="25"/>
      <c r="J119" s="56">
        <f t="shared" ref="J119:K120" si="105">B119</f>
        <v>1</v>
      </c>
      <c r="K119" s="57" t="str">
        <f t="shared" si="105"/>
        <v>Перчатки утепленные (вязаные-шерсть + акрил, ут-ль Тинсулейт) р-р 10</v>
      </c>
      <c r="L119" s="111" t="s">
        <v>60</v>
      </c>
      <c r="M119" s="58"/>
      <c r="N119" s="76" t="str">
        <f t="shared" ref="N119:O120" si="106">E119</f>
        <v>шт</v>
      </c>
      <c r="O119" s="59">
        <f t="shared" si="106"/>
        <v>503.38983050847463</v>
      </c>
      <c r="P119" s="35"/>
      <c r="Q119" s="60">
        <f t="shared" ref="Q119:Q120" si="107">G119</f>
        <v>200</v>
      </c>
      <c r="R119" s="61">
        <f t="shared" ref="R119:R120" si="108">P119*Q119</f>
        <v>0</v>
      </c>
      <c r="S119" s="25"/>
      <c r="T119" s="25"/>
      <c r="U119" s="25"/>
      <c r="V119" s="25"/>
      <c r="W119" s="25"/>
      <c r="X119" s="25"/>
      <c r="Y119" s="25"/>
      <c r="Z119" s="25"/>
      <c r="AA119" s="25"/>
      <c r="AB119" s="25"/>
    </row>
    <row r="120" spans="1:28" s="27" customFormat="1" ht="45" x14ac:dyDescent="0.25">
      <c r="A120" s="23"/>
      <c r="B120" s="74">
        <v>2</v>
      </c>
      <c r="C120" s="110" t="s">
        <v>97</v>
      </c>
      <c r="D120" s="111" t="s">
        <v>60</v>
      </c>
      <c r="E120" s="111" t="s">
        <v>18</v>
      </c>
      <c r="F120" s="35">
        <v>503.38983050847463</v>
      </c>
      <c r="G120" s="90">
        <v>200</v>
      </c>
      <c r="H120" s="77">
        <f t="shared" si="104"/>
        <v>100677.96610169492</v>
      </c>
      <c r="I120" s="25"/>
      <c r="J120" s="56">
        <f t="shared" si="105"/>
        <v>2</v>
      </c>
      <c r="K120" s="57" t="str">
        <f t="shared" si="105"/>
        <v>Перчатки утепленные (вязаные-шерсть + акрил, ут-ль Тинсулейт) р-р 9</v>
      </c>
      <c r="L120" s="111" t="s">
        <v>60</v>
      </c>
      <c r="M120" s="58"/>
      <c r="N120" s="76" t="str">
        <f t="shared" si="106"/>
        <v>шт</v>
      </c>
      <c r="O120" s="59">
        <f t="shared" si="106"/>
        <v>503.38983050847463</v>
      </c>
      <c r="P120" s="35"/>
      <c r="Q120" s="60">
        <f t="shared" si="107"/>
        <v>200</v>
      </c>
      <c r="R120" s="61">
        <f t="shared" si="108"/>
        <v>0</v>
      </c>
      <c r="S120" s="25"/>
      <c r="T120" s="25"/>
      <c r="U120" s="25"/>
      <c r="V120" s="25"/>
      <c r="W120" s="25"/>
      <c r="X120" s="25"/>
      <c r="Y120" s="25"/>
      <c r="Z120" s="25"/>
      <c r="AA120" s="25"/>
      <c r="AB120" s="25"/>
    </row>
    <row r="121" spans="1:28" s="31" customFormat="1" ht="14.25" x14ac:dyDescent="0.25">
      <c r="A121" s="28"/>
      <c r="B121" s="94"/>
      <c r="C121" s="63" t="s">
        <v>19</v>
      </c>
      <c r="D121" s="64"/>
      <c r="E121" s="65"/>
      <c r="F121" s="36"/>
      <c r="G121" s="95"/>
      <c r="H121" s="96">
        <f>SUM(H119:H120)</f>
        <v>201355.93220338985</v>
      </c>
      <c r="I121" s="30"/>
      <c r="J121" s="94"/>
      <c r="K121" s="97" t="str">
        <f t="shared" ref="K121" si="109">C121</f>
        <v>ИТОГО:</v>
      </c>
      <c r="L121" s="64"/>
      <c r="M121" s="98"/>
      <c r="N121" s="99"/>
      <c r="O121" s="100"/>
      <c r="P121" s="36"/>
      <c r="Q121" s="101"/>
      <c r="R121" s="100">
        <f>SUM(R119:R120)</f>
        <v>0</v>
      </c>
      <c r="S121" s="30"/>
      <c r="T121" s="30"/>
      <c r="U121" s="30"/>
      <c r="V121" s="30"/>
      <c r="W121" s="30"/>
      <c r="X121" s="30"/>
      <c r="Y121" s="30"/>
      <c r="Z121" s="30"/>
      <c r="AA121" s="30"/>
      <c r="AB121" s="30"/>
    </row>
    <row r="122" spans="1:28" s="31" customFormat="1" ht="27" customHeight="1" x14ac:dyDescent="0.25">
      <c r="A122" s="28"/>
      <c r="B122" s="145" t="s">
        <v>29</v>
      </c>
      <c r="C122" s="138"/>
      <c r="D122" s="138"/>
      <c r="E122" s="138"/>
      <c r="F122" s="138"/>
      <c r="G122" s="138"/>
      <c r="H122" s="146"/>
      <c r="I122" s="30"/>
      <c r="J122" s="132" t="s">
        <v>30</v>
      </c>
      <c r="K122" s="133"/>
      <c r="L122" s="133"/>
      <c r="M122" s="133"/>
      <c r="N122" s="133"/>
      <c r="O122" s="133"/>
      <c r="P122" s="133"/>
      <c r="Q122" s="133"/>
      <c r="R122" s="134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</row>
    <row r="123" spans="1:28" s="27" customFormat="1" ht="75" x14ac:dyDescent="0.25">
      <c r="A123" s="23"/>
      <c r="B123" s="54">
        <v>1</v>
      </c>
      <c r="C123" s="110" t="s">
        <v>45</v>
      </c>
      <c r="D123" s="111" t="s">
        <v>46</v>
      </c>
      <c r="E123" s="111" t="s">
        <v>66</v>
      </c>
      <c r="F123" s="37">
        <v>615.25423728813564</v>
      </c>
      <c r="G123" s="90">
        <v>12</v>
      </c>
      <c r="H123" s="77">
        <f t="shared" ref="H123" si="110">F123*G123</f>
        <v>7383.0508474576272</v>
      </c>
      <c r="I123" s="25"/>
      <c r="J123" s="56">
        <f t="shared" ref="J123:J124" si="111">B123</f>
        <v>1</v>
      </c>
      <c r="K123" s="57" t="str">
        <f t="shared" si="103"/>
        <v>Краги утеплённые спилковые (иск. мех, пятипалые)</v>
      </c>
      <c r="L123" s="111" t="s">
        <v>46</v>
      </c>
      <c r="M123" s="58"/>
      <c r="N123" s="76" t="str">
        <f t="shared" ref="N123:O123" si="112">E123</f>
        <v>пар</v>
      </c>
      <c r="O123" s="59">
        <f t="shared" si="112"/>
        <v>615.25423728813564</v>
      </c>
      <c r="P123" s="35"/>
      <c r="Q123" s="60">
        <f t="shared" ref="Q123" si="113">G123</f>
        <v>12</v>
      </c>
      <c r="R123" s="61">
        <f t="shared" ref="R123" si="114">P123*Q123</f>
        <v>0</v>
      </c>
      <c r="S123" s="25"/>
      <c r="T123" s="25"/>
      <c r="U123" s="25"/>
      <c r="V123" s="25"/>
      <c r="W123" s="25"/>
      <c r="X123" s="25"/>
      <c r="Y123" s="25"/>
      <c r="Z123" s="25"/>
      <c r="AA123" s="25"/>
      <c r="AB123" s="25"/>
    </row>
    <row r="124" spans="1:28" s="27" customFormat="1" ht="45" x14ac:dyDescent="0.25">
      <c r="A124" s="23"/>
      <c r="B124" s="54">
        <v>2</v>
      </c>
      <c r="C124" s="110" t="s">
        <v>101</v>
      </c>
      <c r="D124" s="111" t="s">
        <v>102</v>
      </c>
      <c r="E124" s="111" t="s">
        <v>66</v>
      </c>
      <c r="F124" s="37">
        <v>111.86440677966102</v>
      </c>
      <c r="G124" s="90">
        <v>806</v>
      </c>
      <c r="H124" s="77">
        <f t="shared" ref="H124" si="115">F124*G124</f>
        <v>90162.711864406781</v>
      </c>
      <c r="I124" s="25"/>
      <c r="J124" s="56">
        <f t="shared" si="111"/>
        <v>2</v>
      </c>
      <c r="K124" s="57" t="str">
        <f t="shared" si="103"/>
        <v>Рукавицы утепленные (п/ш ватин)</v>
      </c>
      <c r="L124" s="111" t="s">
        <v>102</v>
      </c>
      <c r="M124" s="58"/>
      <c r="N124" s="76" t="str">
        <f t="shared" ref="N124:O125" si="116">E124</f>
        <v>пар</v>
      </c>
      <c r="O124" s="59">
        <f t="shared" si="116"/>
        <v>111.86440677966102</v>
      </c>
      <c r="P124" s="35"/>
      <c r="Q124" s="60">
        <f t="shared" ref="Q124:Q125" si="117">G124</f>
        <v>806</v>
      </c>
      <c r="R124" s="61">
        <f t="shared" ref="R124" si="118">P124*Q124</f>
        <v>0</v>
      </c>
      <c r="S124" s="25"/>
      <c r="T124" s="25"/>
      <c r="U124" s="25"/>
      <c r="V124" s="25"/>
      <c r="W124" s="25"/>
      <c r="X124" s="25"/>
      <c r="Y124" s="25"/>
      <c r="Z124" s="25"/>
      <c r="AA124" s="25"/>
      <c r="AB124" s="25"/>
    </row>
    <row r="125" spans="1:28" s="31" customFormat="1" thickBot="1" x14ac:dyDescent="0.3">
      <c r="A125" s="28"/>
      <c r="B125" s="102"/>
      <c r="C125" s="103" t="s">
        <v>19</v>
      </c>
      <c r="D125" s="104"/>
      <c r="E125" s="42"/>
      <c r="F125" s="42"/>
      <c r="G125" s="105"/>
      <c r="H125" s="106">
        <f>SUM(H123:H124)</f>
        <v>97545.762711864401</v>
      </c>
      <c r="I125" s="30"/>
      <c r="J125" s="68"/>
      <c r="K125" s="107" t="str">
        <f t="shared" si="103"/>
        <v>ИТОГО:</v>
      </c>
      <c r="L125" s="107"/>
      <c r="M125" s="108"/>
      <c r="N125" s="83"/>
      <c r="O125" s="71"/>
      <c r="P125" s="41"/>
      <c r="Q125" s="72"/>
      <c r="R125" s="73">
        <f>SUM(R123:R124)</f>
        <v>0</v>
      </c>
      <c r="S125" s="30"/>
      <c r="T125" s="30"/>
      <c r="U125" s="30"/>
      <c r="V125" s="30"/>
      <c r="W125" s="30"/>
      <c r="X125" s="30"/>
      <c r="Y125" s="30"/>
      <c r="Z125" s="30"/>
      <c r="AA125" s="30"/>
      <c r="AB125" s="30"/>
    </row>
    <row r="126" spans="1:28" s="27" customFormat="1" ht="21" customHeight="1" thickBot="1" x14ac:dyDescent="0.3">
      <c r="A126" s="23"/>
      <c r="B126" s="147" t="s">
        <v>7</v>
      </c>
      <c r="C126" s="148"/>
      <c r="D126" s="148"/>
      <c r="E126" s="148"/>
      <c r="F126" s="148"/>
      <c r="G126" s="149"/>
      <c r="H126" s="24">
        <f>H125+H117+H92+H81+H37+H121</f>
        <v>7232039.0049152542</v>
      </c>
      <c r="I126" s="25"/>
      <c r="J126" s="150" t="s">
        <v>7</v>
      </c>
      <c r="K126" s="151"/>
      <c r="L126" s="151"/>
      <c r="M126" s="151"/>
      <c r="N126" s="151"/>
      <c r="O126" s="151"/>
      <c r="P126" s="151"/>
      <c r="Q126" s="152"/>
      <c r="R126" s="26">
        <f>R125+R121+R117+R92+R81+R37</f>
        <v>0</v>
      </c>
      <c r="S126" s="25"/>
      <c r="T126" s="25"/>
      <c r="U126" s="25"/>
      <c r="V126" s="25"/>
      <c r="W126" s="25"/>
      <c r="X126" s="25"/>
      <c r="Y126" s="25"/>
      <c r="Z126" s="25"/>
      <c r="AA126" s="25"/>
      <c r="AB126" s="25"/>
    </row>
    <row r="127" spans="1:28" s="31" customFormat="1" ht="15" customHeight="1" x14ac:dyDescent="0.25">
      <c r="A127" s="28"/>
      <c r="B127" s="140" t="s">
        <v>17</v>
      </c>
      <c r="C127" s="141"/>
      <c r="D127" s="141"/>
      <c r="E127" s="141"/>
      <c r="F127" s="141"/>
      <c r="G127" s="154">
        <v>0.2</v>
      </c>
      <c r="H127" s="29">
        <f>H126*G127</f>
        <v>1446407.8009830508</v>
      </c>
      <c r="I127" s="30"/>
      <c r="J127" s="140" t="s">
        <v>17</v>
      </c>
      <c r="K127" s="141"/>
      <c r="L127" s="141"/>
      <c r="M127" s="141"/>
      <c r="N127" s="141"/>
      <c r="O127" s="141"/>
      <c r="P127" s="141"/>
      <c r="Q127" s="154">
        <v>0.2</v>
      </c>
      <c r="R127" s="29">
        <f>R126*Q127</f>
        <v>0</v>
      </c>
      <c r="S127" s="30"/>
      <c r="T127" s="30"/>
      <c r="U127" s="30"/>
      <c r="V127" s="30"/>
      <c r="W127" s="30"/>
      <c r="X127" s="30"/>
      <c r="Y127" s="30"/>
      <c r="Z127" s="30"/>
      <c r="AA127" s="30"/>
      <c r="AB127" s="30"/>
    </row>
    <row r="128" spans="1:28" s="31" customFormat="1" ht="15.75" customHeight="1" thickBot="1" x14ac:dyDescent="0.3">
      <c r="A128" s="28"/>
      <c r="B128" s="142" t="s">
        <v>8</v>
      </c>
      <c r="C128" s="143"/>
      <c r="D128" s="143"/>
      <c r="E128" s="143"/>
      <c r="F128" s="143"/>
      <c r="G128" s="144"/>
      <c r="H128" s="32">
        <f>H126+H127</f>
        <v>8678446.805898305</v>
      </c>
      <c r="I128" s="30"/>
      <c r="J128" s="142" t="s">
        <v>8</v>
      </c>
      <c r="K128" s="143"/>
      <c r="L128" s="143"/>
      <c r="M128" s="143"/>
      <c r="N128" s="143"/>
      <c r="O128" s="143"/>
      <c r="P128" s="143"/>
      <c r="Q128" s="144"/>
      <c r="R128" s="32">
        <f>R126+R127</f>
        <v>0</v>
      </c>
      <c r="S128" s="30"/>
      <c r="T128" s="30"/>
      <c r="U128" s="30"/>
      <c r="V128" s="30"/>
      <c r="W128" s="30"/>
      <c r="X128" s="30"/>
      <c r="Y128" s="30"/>
      <c r="Z128" s="30"/>
      <c r="AA128" s="30"/>
      <c r="AB128" s="30"/>
    </row>
    <row r="129" spans="1:28" s="15" customFormat="1" ht="15.75" customHeight="1" x14ac:dyDescent="0.25">
      <c r="A129" s="9"/>
      <c r="B129" s="10"/>
      <c r="C129" s="21"/>
      <c r="D129" s="10"/>
      <c r="E129" s="10"/>
      <c r="F129" s="43"/>
      <c r="G129" s="47"/>
      <c r="H129" s="11"/>
      <c r="I129" s="12"/>
      <c r="J129" s="13"/>
      <c r="K129" s="13"/>
      <c r="L129" s="13"/>
      <c r="M129" s="13"/>
      <c r="N129" s="13"/>
      <c r="O129" s="13"/>
      <c r="P129" s="13"/>
      <c r="Q129" s="50"/>
      <c r="R129" s="14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</row>
    <row r="130" spans="1:28" x14ac:dyDescent="0.25">
      <c r="AB130" s="1"/>
    </row>
  </sheetData>
  <mergeCells count="23">
    <mergeCell ref="B127:F127"/>
    <mergeCell ref="J127:P127"/>
    <mergeCell ref="B128:G128"/>
    <mergeCell ref="J128:Q128"/>
    <mergeCell ref="B118:H118"/>
    <mergeCell ref="J118:R118"/>
    <mergeCell ref="B122:H122"/>
    <mergeCell ref="J122:R122"/>
    <mergeCell ref="B126:G126"/>
    <mergeCell ref="J126:Q126"/>
    <mergeCell ref="B38:H38"/>
    <mergeCell ref="J38:R38"/>
    <mergeCell ref="B82:H82"/>
    <mergeCell ref="J82:R82"/>
    <mergeCell ref="B93:H93"/>
    <mergeCell ref="J93:R93"/>
    <mergeCell ref="C9:H9"/>
    <mergeCell ref="J9:R9"/>
    <mergeCell ref="B1:R1"/>
    <mergeCell ref="B3:F3"/>
    <mergeCell ref="B4:H4"/>
    <mergeCell ref="B7:H7"/>
    <mergeCell ref="J7:R7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ЛОТ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cp:lastPrinted>2018-11-08T08:30:57Z</cp:lastPrinted>
  <dcterms:created xsi:type="dcterms:W3CDTF">2018-05-22T01:14:50Z</dcterms:created>
  <dcterms:modified xsi:type="dcterms:W3CDTF">2018-11-23T01:02:24Z</dcterms:modified>
</cp:coreProperties>
</file>