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240" windowWidth="28800" windowHeight="1335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8" i="1" l="1"/>
  <c r="M14" i="1"/>
  <c r="M11" i="1"/>
  <c r="M10" i="1"/>
  <c r="G18" i="1" l="1"/>
  <c r="G14" i="1"/>
  <c r="G11" i="1"/>
  <c r="G10" i="1"/>
  <c r="G12" i="1" s="1"/>
  <c r="G19" i="1" l="1"/>
  <c r="P18" i="1" l="1"/>
  <c r="P14" i="1"/>
  <c r="G15" i="1" l="1"/>
  <c r="I11" i="1"/>
  <c r="I10" i="1"/>
  <c r="P11" i="1"/>
  <c r="P10" i="1"/>
  <c r="G20" i="1" l="1"/>
  <c r="P20" i="1"/>
  <c r="G21" i="1" l="1"/>
  <c r="G22" i="1" s="1"/>
  <c r="P21" i="1"/>
  <c r="P22" i="1" s="1"/>
</calcChain>
</file>

<file path=xl/sharedStrings.xml><?xml version="1.0" encoding="utf-8"?>
<sst xmlns="http://schemas.openxmlformats.org/spreadsheetml/2006/main" count="48" uniqueCount="30">
  <si>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</si>
  <si>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</si>
  <si>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</si>
  <si>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</si>
  <si>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</si>
  <si>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</si>
  <si>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</si>
  <si>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</si>
  <si>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</si>
  <si>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</si>
  <si>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</si>
  <si>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</si>
  <si>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</si>
  <si>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</si>
  <si>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</si>
  <si>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</si>
  <si>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</si>
  <si>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1.2. филиал АО «ДРСК» «Приморские электрические сети»</t>
  </si>
  <si>
    <t xml:space="preserve">Итого по филиалу "АЭС"  </t>
  </si>
  <si>
    <t>1.3. филиал АО «ДРСК» «Хабаровские электрические сети»</t>
  </si>
  <si>
    <t>1.3.1 СП «Северные электрические сети» г. Комсомольск-на-Амуре</t>
  </si>
  <si>
    <t xml:space="preserve">Итого по филиалу "ХЭС" СП "СЭС"  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</si>
  <si>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</si>
  <si>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>шт</t>
  </si>
  <si>
    <t>Итого по филиалу "ПЭС"</t>
  </si>
  <si>
    <t>Изолятор опорно-стержневой (фарфоровый) ИОС-35-500-01 УХЛ1</t>
  </si>
  <si>
    <t>Изолятор опорно-стержневой фарфоровый ИОС-35-500 -01 УХЛ1</t>
  </si>
  <si>
    <t>Изолятор опорно-стержневой (фарфоровый) ИОС-35-500 -01 УХЛ1</t>
  </si>
  <si>
    <t>Изолятор тяговый ИТГ-10-750-78 У3</t>
  </si>
  <si>
    <t>Приложение  № 7        Изоляторы опорно-стержневые фарфоровык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</si>
</sst>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0" tint="-0.49998474074526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9" fontId="7" fillId="2" borderId="24" xfId="0" applyNumberFormat="1" applyFont="1" applyFill="1" applyBorder="1" applyAlignment="1" applyProtection="1">
      <alignment horizontal="center" vertical="top" wrapText="1"/>
    </xf>
    <xf numFmtId="0" fontId="11" fillId="7" borderId="0" xfId="0" applyFont="1" applyFill="1"/>
    <xf numFmtId="0" fontId="11" fillId="0" borderId="0" xfId="0" applyFont="1"/>
    <xf numFmtId="0" fontId="12" fillId="0" borderId="27" xfId="0" applyNumberFormat="1" applyFont="1" applyBorder="1" applyAlignment="1">
      <alignment horizontal="left" vertical="center" wrapText="1"/>
    </xf>
    <xf numFmtId="0" fontId="11" fillId="0" borderId="27" xfId="0" applyNumberFormat="1" applyFont="1" applyBorder="1" applyAlignment="1">
      <alignment vertical="center" wrapText="1"/>
    </xf>
    <xf numFmtId="0" fontId="13" fillId="0" borderId="27" xfId="0" applyNumberFormat="1" applyFont="1" applyBorder="1" applyAlignment="1">
      <alignment horizontal="right" vertical="center" wrapText="1"/>
    </xf>
    <xf numFmtId="0" fontId="12" fillId="0" borderId="28" xfId="0" applyNumberFormat="1" applyFont="1" applyBorder="1" applyAlignment="1">
      <alignment horizontal="left" vertical="center" wrapText="1"/>
    </xf>
    <xf numFmtId="0" fontId="12" fillId="0" borderId="30" xfId="0" applyNumberFormat="1" applyFont="1" applyBorder="1" applyAlignment="1">
      <alignment horizontal="left" vertical="center" wrapText="1"/>
    </xf>
    <xf numFmtId="4" fontId="12" fillId="0" borderId="27" xfId="0" applyNumberFormat="1" applyFont="1" applyFill="1" applyBorder="1" applyAlignment="1">
      <alignment horizontal="center" vertical="center" wrapText="1"/>
    </xf>
    <xf numFmtId="2" fontId="13" fillId="0" borderId="27" xfId="0" applyNumberFormat="1" applyFont="1" applyFill="1" applyBorder="1" applyAlignment="1">
      <alignment horizontal="center" vertical="center" wrapText="1"/>
    </xf>
    <xf numFmtId="0" fontId="11" fillId="0" borderId="27" xfId="0" applyFont="1" applyFill="1" applyBorder="1"/>
    <xf numFmtId="0" fontId="12" fillId="0" borderId="27" xfId="0" applyNumberFormat="1" applyFont="1" applyBorder="1" applyAlignment="1">
      <alignment vertical="center" wrapText="1"/>
    </xf>
    <xf numFmtId="0" fontId="15" fillId="0" borderId="0" xfId="0" applyNumberFormat="1" applyFont="1" applyBorder="1" applyAlignment="1">
      <alignment horizontal="center" vertical="top" wrapText="1"/>
    </xf>
    <xf numFmtId="0" fontId="15" fillId="0" borderId="30" xfId="0" applyNumberFormat="1" applyFont="1" applyBorder="1" applyAlignment="1">
      <alignment horizontal="left" vertical="top" wrapText="1"/>
    </xf>
    <xf numFmtId="0" fontId="15" fillId="0" borderId="27" xfId="0" applyNumberFormat="1" applyFont="1" applyBorder="1" applyAlignment="1">
      <alignment vertical="top" wrapText="1"/>
    </xf>
    <xf numFmtId="4" fontId="14" fillId="0" borderId="27" xfId="0" applyNumberFormat="1" applyFont="1" applyFill="1" applyBorder="1" applyAlignment="1">
      <alignment horizontal="center" vertical="top" wrapText="1"/>
    </xf>
    <xf numFmtId="0" fontId="15" fillId="0" borderId="27" xfId="0" applyNumberFormat="1" applyFont="1" applyBorder="1" applyAlignment="1">
      <alignment horizontal="right" vertical="top" wrapText="1"/>
    </xf>
    <xf numFmtId="2" fontId="15" fillId="0" borderId="27" xfId="0" applyNumberFormat="1" applyFont="1" applyFill="1" applyBorder="1" applyAlignment="1">
      <alignment horizontal="center" vertical="top" wrapText="1"/>
    </xf>
    <xf numFmtId="0" fontId="15" fillId="0" borderId="27" xfId="0" applyFont="1" applyFill="1" applyBorder="1" applyAlignment="1">
      <alignment vertical="top"/>
    </xf>
    <xf numFmtId="0" fontId="15" fillId="0" borderId="0" xfId="0" applyFont="1"/>
    <xf numFmtId="0" fontId="16" fillId="0" borderId="0" xfId="0" applyFont="1" applyAlignment="1">
      <alignment horizontal="center"/>
    </xf>
    <xf numFmtId="0" fontId="16" fillId="0" borderId="7" xfId="0" applyFont="1" applyBorder="1" applyAlignment="1">
      <alignment horizontal="center" vertical="top"/>
    </xf>
    <xf numFmtId="4" fontId="17" fillId="2" borderId="8" xfId="0" applyNumberFormat="1" applyFont="1" applyFill="1" applyBorder="1" applyAlignment="1" applyProtection="1">
      <alignment horizontal="center" vertical="top" wrapText="1"/>
      <protection locked="0"/>
    </xf>
    <xf numFmtId="0" fontId="16" fillId="0" borderId="0" xfId="0" applyFont="1" applyBorder="1" applyAlignment="1">
      <alignment horizontal="center" vertical="top" wrapText="1"/>
    </xf>
    <xf numFmtId="0" fontId="16" fillId="6" borderId="7" xfId="0" applyFont="1" applyFill="1" applyBorder="1" applyAlignment="1">
      <alignment horizontal="center" vertical="top"/>
    </xf>
    <xf numFmtId="49" fontId="17" fillId="2" borderId="8" xfId="0" applyNumberFormat="1" applyFont="1" applyFill="1" applyBorder="1" applyAlignment="1" applyProtection="1">
      <alignment horizontal="left" vertical="top" wrapText="1"/>
      <protection locked="0"/>
    </xf>
    <xf numFmtId="4" fontId="16" fillId="6" borderId="8" xfId="0" applyNumberFormat="1" applyFont="1" applyFill="1" applyBorder="1" applyAlignment="1">
      <alignment horizontal="center" vertical="top" wrapText="1"/>
    </xf>
    <xf numFmtId="4" fontId="16" fillId="6" borderId="9" xfId="0" applyNumberFormat="1" applyFont="1" applyFill="1" applyBorder="1" applyAlignment="1">
      <alignment horizontal="center" vertical="top" wrapText="1"/>
    </xf>
    <xf numFmtId="0" fontId="16" fillId="0" borderId="0" xfId="0" applyFont="1"/>
    <xf numFmtId="0" fontId="13" fillId="0" borderId="27" xfId="0" applyNumberFormat="1" applyFont="1" applyBorder="1" applyAlignment="1">
      <alignment horizontal="left" vertical="top" wrapText="1"/>
    </xf>
    <xf numFmtId="1" fontId="13" fillId="0" borderId="27" xfId="0" applyNumberFormat="1" applyFont="1" applyBorder="1" applyAlignment="1">
      <alignment horizontal="right" vertical="top"/>
    </xf>
    <xf numFmtId="4" fontId="13" fillId="0" borderId="27" xfId="0" applyNumberFormat="1" applyFont="1" applyBorder="1" applyAlignment="1">
      <alignment horizontal="right" vertical="top"/>
    </xf>
    <xf numFmtId="2" fontId="13" fillId="0" borderId="27" xfId="0" applyNumberFormat="1" applyFont="1" applyBorder="1" applyAlignment="1">
      <alignment horizontal="right" vertical="top"/>
    </xf>
    <xf numFmtId="0" fontId="13" fillId="0" borderId="27" xfId="0" applyNumberFormat="1" applyFont="1" applyBorder="1" applyAlignment="1">
      <alignment horizontal="left" vertical="top" wrapText="1" indent="4"/>
    </xf>
    <xf numFmtId="2" fontId="4" fillId="0" borderId="27" xfId="0" applyNumberFormat="1" applyFont="1" applyBorder="1"/>
    <xf numFmtId="0" fontId="13" fillId="0" borderId="27" xfId="0" applyNumberFormat="1" applyFont="1" applyBorder="1" applyAlignment="1">
      <alignment horizontal="left" vertical="top" wrapText="1" indent="2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19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10" fillId="7" borderId="25" xfId="0" applyNumberFormat="1" applyFont="1" applyFill="1" applyBorder="1" applyAlignment="1">
      <alignment horizontal="center" vertical="center" wrapText="1"/>
    </xf>
    <xf numFmtId="0" fontId="10" fillId="7" borderId="26" xfId="0" applyNumberFormat="1" applyFont="1" applyFill="1" applyBorder="1" applyAlignment="1">
      <alignment horizontal="center" vertical="center" wrapText="1"/>
    </xf>
    <xf numFmtId="0" fontId="10" fillId="7" borderId="31" xfId="0" applyNumberFormat="1" applyFont="1" applyFill="1" applyBorder="1" applyAlignment="1">
      <alignment horizontal="center" vertical="top" wrapText="1"/>
    </xf>
    <xf numFmtId="0" fontId="10" fillId="7" borderId="29" xfId="0" applyNumberFormat="1" applyFont="1" applyFill="1" applyBorder="1" applyAlignment="1">
      <alignment horizontal="center" vertical="top" wrapText="1"/>
    </xf>
    <xf numFmtId="0" fontId="10" fillId="7" borderId="30" xfId="0" applyNumberFormat="1" applyFont="1" applyFill="1" applyBorder="1" applyAlignment="1">
      <alignment horizontal="center" vertical="top" wrapText="1"/>
    </xf>
    <xf numFmtId="0" fontId="14" fillId="0" borderId="31" xfId="0" applyNumberFormat="1" applyFont="1" applyBorder="1" applyAlignment="1">
      <alignment horizontal="center" vertical="top" wrapText="1"/>
    </xf>
    <xf numFmtId="0" fontId="18" fillId="0" borderId="30" xfId="0" applyFont="1" applyBorder="1" applyAlignment="1">
      <alignment horizontal="center" vertical="top" wrapText="1"/>
    </xf>
    <xf numFmtId="0" fontId="10" fillId="7" borderId="28" xfId="0" applyNumberFormat="1" applyFont="1" applyFill="1" applyBorder="1" applyAlignment="1">
      <alignment horizontal="center" vertical="center" wrapText="1"/>
    </xf>
    <xf numFmtId="0" fontId="10" fillId="7" borderId="32" xfId="0" applyNumberFormat="1" applyFont="1" applyFill="1" applyBorder="1" applyAlignment="1">
      <alignment horizontal="center" vertical="center" wrapText="1"/>
    </xf>
    <xf numFmtId="0" fontId="10" fillId="7" borderId="29" xfId="0" applyNumberFormat="1" applyFont="1" applyFill="1" applyBorder="1" applyAlignment="1">
      <alignment horizontal="center" vertical="center" wrapText="1"/>
    </xf>
    <xf numFmtId="0" fontId="10" fillId="7" borderId="30" xfId="0" applyNumberFormat="1" applyFont="1" applyFill="1" applyBorder="1" applyAlignment="1">
      <alignment horizontal="center" vertical="center" wrapText="1"/>
    </xf>
    <xf numFmtId="0" fontId="12" fillId="0" borderId="33" xfId="0" applyNumberFormat="1" applyFont="1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14" fillId="0" borderId="35" xfId="0" applyNumberFormat="1" applyFont="1" applyBorder="1" applyAlignment="1">
      <alignment horizontal="left" vertical="center" wrapText="1"/>
    </xf>
    <xf numFmtId="0" fontId="14" fillId="0" borderId="30" xfId="0" applyNumberFormat="1" applyFont="1" applyBorder="1" applyAlignment="1">
      <alignment horizontal="left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4" fontId="8" fillId="4" borderId="12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3"/>
  <sheetViews>
    <sheetView tabSelected="1" zoomScaleNormal="100" workbookViewId="0">
      <selection activeCell="B4" sqref="B4:G4"/>
    </sheetView>
  </sheetViews>
  <sheetFormatPr defaultRowHeight="15" x14ac:dyDescent="0.25"/>
  <cols>
    <col min="1" max="1" width="4.5703125" customWidth="1"/>
    <col min="2" max="2" width="6.42578125" customWidth="1"/>
    <col min="3" max="3" width="29.7109375" customWidth="1"/>
    <col min="4" max="4" width="7.140625" customWidth="1"/>
    <col min="5" max="5" width="12" customWidth="1"/>
    <col min="6" max="6" width="11.28515625" customWidth="1"/>
    <col min="7" max="7" width="16.140625" customWidth="1"/>
    <col min="10" max="10" width="31.140625" customWidth="1"/>
    <col min="11" max="11" width="15.85546875" customWidth="1"/>
    <col min="12" max="12" width="7.28515625" customWidth="1"/>
    <col min="13" max="13" width="11.5703125" customWidth="1"/>
    <col min="14" max="14" width="9.85546875" customWidth="1"/>
    <col min="15" max="15" width="8.7109375" customWidth="1"/>
    <col min="16" max="16" width="10.85546875" customWidth="1"/>
  </cols>
  <sheetData>
    <row r="1" spans="1:26" ht="34.5" customHeight="1" x14ac:dyDescent="0.25">
      <c r="B1" s="82" t="s">
        <v>29</v>
      </c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76" t="s">
        <v>22</v>
      </c>
      <c r="C3" s="77"/>
      <c r="D3" s="77"/>
      <c r="E3" s="55"/>
      <c r="F3" s="12">
        <v>593308.91</v>
      </c>
      <c r="G3" s="13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53"/>
      <c r="C4" s="53"/>
      <c r="D4" s="53"/>
      <c r="E4" s="53"/>
      <c r="F4" s="53"/>
      <c r="G4" s="5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54" t="s">
        <v>11</v>
      </c>
      <c r="C7" s="55"/>
      <c r="D7" s="56"/>
      <c r="E7" s="56"/>
      <c r="F7" s="57"/>
      <c r="G7" s="58"/>
      <c r="H7" s="3"/>
      <c r="I7" s="76" t="s">
        <v>3</v>
      </c>
      <c r="J7" s="77"/>
      <c r="K7" s="77"/>
      <c r="L7" s="77"/>
      <c r="M7" s="77"/>
      <c r="N7" s="77"/>
      <c r="O7" s="77"/>
      <c r="P7" s="78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0.25" x14ac:dyDescent="0.25">
      <c r="B8" s="5" t="s">
        <v>4</v>
      </c>
      <c r="C8" s="6" t="s">
        <v>0</v>
      </c>
      <c r="D8" s="6" t="s">
        <v>8</v>
      </c>
      <c r="E8" s="7" t="s">
        <v>9</v>
      </c>
      <c r="F8" s="7" t="s">
        <v>5</v>
      </c>
      <c r="G8" s="8" t="s">
        <v>10</v>
      </c>
      <c r="H8" s="1"/>
      <c r="I8" s="5" t="s">
        <v>4</v>
      </c>
      <c r="J8" s="6" t="s">
        <v>1</v>
      </c>
      <c r="K8" s="7" t="s">
        <v>12</v>
      </c>
      <c r="L8" s="6" t="s">
        <v>8</v>
      </c>
      <c r="M8" s="7" t="s">
        <v>9</v>
      </c>
      <c r="N8" s="7" t="s">
        <v>13</v>
      </c>
      <c r="O8" s="7" t="s">
        <v>5</v>
      </c>
      <c r="P8" s="8" t="s">
        <v>14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s="15" customFormat="1" ht="17.25" customHeight="1" x14ac:dyDescent="0.25">
      <c r="A9" s="61" t="s">
        <v>16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</row>
    <row r="10" spans="1:26" s="42" customFormat="1" ht="30" customHeight="1" x14ac:dyDescent="0.25">
      <c r="A10" s="34"/>
      <c r="B10" s="35">
        <v>1</v>
      </c>
      <c r="C10" s="49" t="s">
        <v>25</v>
      </c>
      <c r="D10" s="43" t="s">
        <v>23</v>
      </c>
      <c r="E10" s="45">
        <v>2426.7628787878789</v>
      </c>
      <c r="F10" s="44">
        <v>66</v>
      </c>
      <c r="G10" s="45">
        <f>E10*F10</f>
        <v>160166.35</v>
      </c>
      <c r="H10" s="37"/>
      <c r="I10" s="38">
        <f>B10</f>
        <v>1</v>
      </c>
      <c r="J10" s="49" t="s">
        <v>25</v>
      </c>
      <c r="K10" s="39"/>
      <c r="L10" s="43" t="s">
        <v>23</v>
      </c>
      <c r="M10" s="40">
        <f>E10</f>
        <v>2426.7628787878789</v>
      </c>
      <c r="N10" s="36"/>
      <c r="O10" s="44">
        <v>66</v>
      </c>
      <c r="P10" s="41">
        <f>N10*O10</f>
        <v>0</v>
      </c>
      <c r="Q10" s="37"/>
      <c r="R10" s="37"/>
      <c r="S10" s="37"/>
      <c r="T10" s="37"/>
      <c r="U10" s="37"/>
      <c r="V10" s="37"/>
      <c r="W10" s="37"/>
      <c r="X10" s="37"/>
      <c r="Y10" s="37"/>
      <c r="Z10" s="37"/>
    </row>
    <row r="11" spans="1:26" s="42" customFormat="1" ht="29.25" customHeight="1" x14ac:dyDescent="0.25">
      <c r="A11" s="34"/>
      <c r="B11" s="35">
        <v>2</v>
      </c>
      <c r="C11" s="49" t="s">
        <v>27</v>
      </c>
      <c r="D11" s="43" t="s">
        <v>23</v>
      </c>
      <c r="E11" s="45">
        <v>2426.7625000000003</v>
      </c>
      <c r="F11" s="44">
        <v>12</v>
      </c>
      <c r="G11" s="45">
        <f>E11*F11</f>
        <v>29121.15</v>
      </c>
      <c r="H11" s="37"/>
      <c r="I11" s="38">
        <f>B11</f>
        <v>2</v>
      </c>
      <c r="J11" s="49" t="s">
        <v>26</v>
      </c>
      <c r="K11" s="39"/>
      <c r="L11" s="43" t="s">
        <v>23</v>
      </c>
      <c r="M11" s="40">
        <f>E11</f>
        <v>2426.7625000000003</v>
      </c>
      <c r="N11" s="36"/>
      <c r="O11" s="44">
        <v>12</v>
      </c>
      <c r="P11" s="41">
        <f t="shared" ref="P11" si="0">N11*O11</f>
        <v>0</v>
      </c>
      <c r="Q11" s="37"/>
      <c r="R11" s="37"/>
      <c r="S11" s="37"/>
      <c r="T11" s="37"/>
      <c r="U11" s="37"/>
      <c r="V11" s="37"/>
      <c r="W11" s="37"/>
      <c r="X11" s="37"/>
      <c r="Y11" s="37"/>
      <c r="Z11" s="37"/>
    </row>
    <row r="12" spans="1:26" s="33" customFormat="1" ht="15.75" customHeight="1" x14ac:dyDescent="0.25">
      <c r="A12" s="26"/>
      <c r="B12" s="66" t="s">
        <v>18</v>
      </c>
      <c r="C12" s="67"/>
      <c r="D12" s="27"/>
      <c r="E12" s="28"/>
      <c r="F12" s="28"/>
      <c r="G12" s="29">
        <f>SUM(G10:G11)</f>
        <v>189287.5</v>
      </c>
      <c r="H12" s="29"/>
      <c r="I12" s="28"/>
      <c r="J12" s="28"/>
      <c r="K12" s="28"/>
      <c r="L12" s="30"/>
      <c r="M12" s="31"/>
      <c r="N12" s="31"/>
      <c r="O12" s="32"/>
      <c r="P12" s="31"/>
      <c r="Q12" s="31"/>
    </row>
    <row r="13" spans="1:26" s="16" customFormat="1" ht="15.75" customHeight="1" x14ac:dyDescent="0.25">
      <c r="A13" s="63" t="s">
        <v>17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5"/>
    </row>
    <row r="14" spans="1:26" s="42" customFormat="1" ht="39" thickBot="1" x14ac:dyDescent="0.3">
      <c r="A14" s="34"/>
      <c r="B14" s="35">
        <v>1</v>
      </c>
      <c r="C14" s="49" t="s">
        <v>27</v>
      </c>
      <c r="D14" s="43" t="s">
        <v>23</v>
      </c>
      <c r="E14" s="46">
        <v>2426.7627710843371</v>
      </c>
      <c r="F14" s="44">
        <v>166</v>
      </c>
      <c r="G14" s="45">
        <f>E14*F14</f>
        <v>402842.62</v>
      </c>
      <c r="H14" s="37"/>
      <c r="I14" s="35">
        <v>1</v>
      </c>
      <c r="J14" s="49" t="s">
        <v>26</v>
      </c>
      <c r="K14" s="39"/>
      <c r="L14" s="43" t="s">
        <v>23</v>
      </c>
      <c r="M14" s="40">
        <f>E14</f>
        <v>2426.7627710843371</v>
      </c>
      <c r="N14" s="36"/>
      <c r="O14" s="44">
        <v>166</v>
      </c>
      <c r="P14" s="41">
        <f>N14*O14</f>
        <v>0</v>
      </c>
      <c r="Q14" s="37"/>
      <c r="R14" s="37"/>
      <c r="S14" s="37"/>
      <c r="T14" s="37"/>
      <c r="U14" s="37"/>
      <c r="V14" s="37"/>
      <c r="W14" s="37"/>
      <c r="X14" s="37"/>
      <c r="Y14" s="37"/>
      <c r="Z14" s="37"/>
    </row>
    <row r="15" spans="1:26" s="16" customFormat="1" ht="17.25" customHeight="1" thickBot="1" x14ac:dyDescent="0.3">
      <c r="A15" s="20"/>
      <c r="B15" s="72" t="s">
        <v>24</v>
      </c>
      <c r="C15" s="73"/>
      <c r="D15" s="21"/>
      <c r="E15" s="18"/>
      <c r="F15" s="18"/>
      <c r="G15" s="22">
        <f>SUM(G14:G14)</f>
        <v>402842.62</v>
      </c>
      <c r="H15" s="22"/>
      <c r="I15" s="18"/>
      <c r="J15" s="18"/>
      <c r="K15" s="18"/>
      <c r="L15" s="19"/>
      <c r="M15" s="23"/>
      <c r="N15" s="23"/>
      <c r="O15" s="24"/>
      <c r="P15" s="23"/>
      <c r="Q15" s="23"/>
    </row>
    <row r="16" spans="1:26" s="16" customFormat="1" ht="15.75" customHeight="1" x14ac:dyDescent="0.25">
      <c r="A16" s="68" t="s">
        <v>19</v>
      </c>
      <c r="B16" s="69"/>
      <c r="C16" s="69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1"/>
    </row>
    <row r="17" spans="1:26" s="16" customFormat="1" ht="15.75" customHeight="1" x14ac:dyDescent="0.25">
      <c r="A17" s="68" t="s">
        <v>20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1"/>
    </row>
    <row r="18" spans="1:26" ht="25.5" x14ac:dyDescent="0.25">
      <c r="A18" s="4"/>
      <c r="B18" s="35">
        <v>1</v>
      </c>
      <c r="C18" s="47" t="s">
        <v>28</v>
      </c>
      <c r="D18" s="43" t="s">
        <v>23</v>
      </c>
      <c r="E18" s="48">
        <v>589.39499999999998</v>
      </c>
      <c r="F18" s="44">
        <v>2</v>
      </c>
      <c r="G18" s="45">
        <f>E18*F18</f>
        <v>1178.79</v>
      </c>
      <c r="H18" s="1"/>
      <c r="I18" s="35">
        <v>1</v>
      </c>
      <c r="J18" s="47" t="s">
        <v>28</v>
      </c>
      <c r="K18" s="39"/>
      <c r="L18" s="43" t="s">
        <v>23</v>
      </c>
      <c r="M18" s="40">
        <f>E18</f>
        <v>589.39499999999998</v>
      </c>
      <c r="N18" s="36"/>
      <c r="O18" s="44">
        <v>2</v>
      </c>
      <c r="P18" s="41">
        <f t="shared" ref="P18" si="1">N18*O18</f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s="16" customFormat="1" ht="27" customHeight="1" thickBot="1" x14ac:dyDescent="0.3">
      <c r="A19" s="20"/>
      <c r="B19" s="74" t="s">
        <v>21</v>
      </c>
      <c r="C19" s="75"/>
      <c r="D19" s="17"/>
      <c r="E19" s="25"/>
      <c r="F19" s="25"/>
      <c r="G19" s="22">
        <f>SUM(G18:G18)</f>
        <v>1178.79</v>
      </c>
      <c r="H19" s="22"/>
      <c r="I19" s="25"/>
      <c r="J19" s="25"/>
      <c r="K19" s="25"/>
      <c r="L19" s="19"/>
      <c r="M19" s="23"/>
      <c r="N19" s="23"/>
      <c r="O19" s="24"/>
      <c r="P19" s="23"/>
      <c r="Q19" s="23"/>
    </row>
    <row r="20" spans="1:26" ht="21" customHeight="1" thickBot="1" x14ac:dyDescent="0.3">
      <c r="A20" s="4"/>
      <c r="B20" s="79" t="s">
        <v>6</v>
      </c>
      <c r="C20" s="80"/>
      <c r="D20" s="80"/>
      <c r="E20" s="80"/>
      <c r="F20" s="81"/>
      <c r="G20" s="9">
        <f>G19+G15+G12</f>
        <v>593308.90999999992</v>
      </c>
      <c r="H20" s="1"/>
      <c r="I20" s="79" t="s">
        <v>6</v>
      </c>
      <c r="J20" s="80"/>
      <c r="K20" s="80"/>
      <c r="L20" s="80"/>
      <c r="M20" s="80"/>
      <c r="N20" s="80"/>
      <c r="O20" s="81"/>
      <c r="P20" s="9">
        <f>SUM(P10:P19)</f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 x14ac:dyDescent="0.25">
      <c r="A21" s="4"/>
      <c r="B21" s="59" t="s">
        <v>15</v>
      </c>
      <c r="C21" s="60"/>
      <c r="D21" s="60"/>
      <c r="E21" s="60"/>
      <c r="F21" s="14">
        <v>0.2</v>
      </c>
      <c r="G21" s="10">
        <f>G20*F21</f>
        <v>118661.78199999999</v>
      </c>
      <c r="H21" s="1"/>
      <c r="I21" s="59" t="s">
        <v>15</v>
      </c>
      <c r="J21" s="60"/>
      <c r="K21" s="60"/>
      <c r="L21" s="60"/>
      <c r="M21" s="60"/>
      <c r="N21" s="60"/>
      <c r="O21" s="14">
        <v>0.2</v>
      </c>
      <c r="P21" s="10">
        <f>P20*O21</f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thickBot="1" x14ac:dyDescent="0.3">
      <c r="A22" s="4"/>
      <c r="B22" s="50" t="s">
        <v>7</v>
      </c>
      <c r="C22" s="51"/>
      <c r="D22" s="51"/>
      <c r="E22" s="51"/>
      <c r="F22" s="52"/>
      <c r="G22" s="11">
        <f>G20+G21</f>
        <v>711970.69199999992</v>
      </c>
      <c r="H22" s="1"/>
      <c r="I22" s="50" t="s">
        <v>7</v>
      </c>
      <c r="J22" s="51"/>
      <c r="K22" s="51"/>
      <c r="L22" s="51"/>
      <c r="M22" s="51"/>
      <c r="N22" s="51"/>
      <c r="O22" s="52"/>
      <c r="P22" s="11">
        <f>P20+P21</f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Z23" s="1"/>
    </row>
  </sheetData>
  <mergeCells count="18">
    <mergeCell ref="B1:P1"/>
    <mergeCell ref="B3:E3"/>
    <mergeCell ref="B20:F20"/>
    <mergeCell ref="B22:F22"/>
    <mergeCell ref="B4:G4"/>
    <mergeCell ref="B7:G7"/>
    <mergeCell ref="I22:O22"/>
    <mergeCell ref="B21:E21"/>
    <mergeCell ref="I21:N21"/>
    <mergeCell ref="A9:N9"/>
    <mergeCell ref="A13:Q13"/>
    <mergeCell ref="B12:C12"/>
    <mergeCell ref="A16:Q16"/>
    <mergeCell ref="A17:Q17"/>
    <mergeCell ref="B15:C15"/>
    <mergeCell ref="B19:C19"/>
    <mergeCell ref="I7:P7"/>
    <mergeCell ref="I20:O20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Терешкина Гузалия Мавлимьяновна</cp:lastModifiedBy>
  <cp:lastPrinted>2018-11-08T01:38:07Z</cp:lastPrinted>
  <dcterms:created xsi:type="dcterms:W3CDTF">2018-05-22T01:14:50Z</dcterms:created>
  <dcterms:modified xsi:type="dcterms:W3CDTF">2018-12-04T02:46:49Z</dcterms:modified>
</cp:coreProperties>
</file>