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8800" windowHeight="1353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</workbook>
</file>

<file path=xl/calcChain.xml><?xml version="1.0" encoding="utf-8"?>
<calcChain xmlns="http://schemas.openxmlformats.org/spreadsheetml/2006/main">
  <c r="P52" i="1" l="1"/>
  <c r="Q87" i="1"/>
  <c r="Q93" i="1" s="1"/>
  <c r="Q88" i="1"/>
  <c r="Q89" i="1"/>
  <c r="Q90" i="1"/>
  <c r="Q91" i="1"/>
  <c r="Q92" i="1"/>
  <c r="Q86" i="1"/>
  <c r="P93" i="1"/>
  <c r="K87" i="1"/>
  <c r="K88" i="1"/>
  <c r="K89" i="1"/>
  <c r="K90" i="1"/>
  <c r="K91" i="1"/>
  <c r="K92" i="1"/>
  <c r="K86" i="1"/>
  <c r="H87" i="1"/>
  <c r="H88" i="1"/>
  <c r="H89" i="1"/>
  <c r="H90" i="1"/>
  <c r="H91" i="1"/>
  <c r="H92" i="1"/>
  <c r="H86" i="1"/>
  <c r="G93" i="1"/>
  <c r="P84" i="1"/>
  <c r="Q79" i="1"/>
  <c r="Q80" i="1"/>
  <c r="Q81" i="1"/>
  <c r="Q82" i="1"/>
  <c r="Q83" i="1"/>
  <c r="K78" i="1"/>
  <c r="K79" i="1"/>
  <c r="K80" i="1"/>
  <c r="K81" i="1"/>
  <c r="K82" i="1"/>
  <c r="K83" i="1"/>
  <c r="K77" i="1"/>
  <c r="H78" i="1"/>
  <c r="H79" i="1"/>
  <c r="H80" i="1"/>
  <c r="H81" i="1"/>
  <c r="H82" i="1"/>
  <c r="H83" i="1"/>
  <c r="H77" i="1"/>
  <c r="G84" i="1"/>
  <c r="Q66" i="1"/>
  <c r="Q67" i="1"/>
  <c r="Q68" i="1"/>
  <c r="Q69" i="1"/>
  <c r="Q70" i="1"/>
  <c r="Q71" i="1"/>
  <c r="Q72" i="1"/>
  <c r="Q73" i="1"/>
  <c r="Q74" i="1"/>
  <c r="K66" i="1"/>
  <c r="K67" i="1"/>
  <c r="K68" i="1"/>
  <c r="K69" i="1"/>
  <c r="K70" i="1"/>
  <c r="K71" i="1"/>
  <c r="K72" i="1"/>
  <c r="K73" i="1"/>
  <c r="K74" i="1"/>
  <c r="K65" i="1"/>
  <c r="G75" i="1"/>
  <c r="H66" i="1"/>
  <c r="H67" i="1"/>
  <c r="H68" i="1"/>
  <c r="H69" i="1"/>
  <c r="H70" i="1"/>
  <c r="H71" i="1"/>
  <c r="H72" i="1"/>
  <c r="H73" i="1"/>
  <c r="H74" i="1"/>
  <c r="H65" i="1"/>
  <c r="J68" i="1"/>
  <c r="J70" i="1"/>
  <c r="J72" i="1"/>
  <c r="J74" i="1"/>
  <c r="Q56" i="1"/>
  <c r="Q57" i="1"/>
  <c r="Q58" i="1"/>
  <c r="Q59" i="1"/>
  <c r="Q60" i="1"/>
  <c r="Q61" i="1"/>
  <c r="Q62" i="1"/>
  <c r="Q55" i="1"/>
  <c r="P63" i="1"/>
  <c r="K56" i="1"/>
  <c r="K57" i="1"/>
  <c r="K58" i="1"/>
  <c r="K59" i="1"/>
  <c r="K60" i="1"/>
  <c r="K61" i="1"/>
  <c r="K62" i="1"/>
  <c r="K55" i="1"/>
  <c r="H56" i="1"/>
  <c r="H57" i="1"/>
  <c r="H58" i="1"/>
  <c r="H59" i="1"/>
  <c r="H60" i="1"/>
  <c r="H61" i="1"/>
  <c r="H62" i="1"/>
  <c r="H55" i="1"/>
  <c r="G63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G52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Q24" i="1"/>
  <c r="Q25" i="1"/>
  <c r="Q26" i="1"/>
  <c r="Q27" i="1"/>
  <c r="Q28" i="1"/>
  <c r="Q29" i="1"/>
  <c r="Q30" i="1"/>
  <c r="H24" i="1"/>
  <c r="H25" i="1"/>
  <c r="H26" i="1"/>
  <c r="H27" i="1"/>
  <c r="H28" i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10" i="1"/>
  <c r="N11" i="1"/>
  <c r="N12" i="1"/>
  <c r="N13" i="1"/>
  <c r="N14" i="1"/>
  <c r="N15" i="1"/>
  <c r="N16" i="1"/>
  <c r="N17" i="1"/>
  <c r="N18" i="1"/>
  <c r="N19" i="1"/>
  <c r="N20" i="1"/>
  <c r="N21" i="1"/>
  <c r="N10" i="1"/>
  <c r="M11" i="1"/>
  <c r="M12" i="1"/>
  <c r="M13" i="1"/>
  <c r="M14" i="1"/>
  <c r="M15" i="1"/>
  <c r="M16" i="1"/>
  <c r="M17" i="1"/>
  <c r="M18" i="1"/>
  <c r="M19" i="1"/>
  <c r="M20" i="1"/>
  <c r="M21" i="1"/>
  <c r="M10" i="1"/>
  <c r="K11" i="1"/>
  <c r="K12" i="1"/>
  <c r="K13" i="1"/>
  <c r="K14" i="1"/>
  <c r="K15" i="1"/>
  <c r="K16" i="1"/>
  <c r="K17" i="1"/>
  <c r="K18" i="1"/>
  <c r="K19" i="1"/>
  <c r="K20" i="1"/>
  <c r="K21" i="1"/>
  <c r="K10" i="1"/>
  <c r="H11" i="1"/>
  <c r="H12" i="1"/>
  <c r="H13" i="1"/>
  <c r="H14" i="1"/>
  <c r="H15" i="1"/>
  <c r="H16" i="1"/>
  <c r="H17" i="1"/>
  <c r="H18" i="1"/>
  <c r="H19" i="1"/>
  <c r="H20" i="1"/>
  <c r="H21" i="1"/>
  <c r="G22" i="1"/>
  <c r="H93" i="1" l="1"/>
  <c r="Q63" i="1"/>
  <c r="Q78" i="1" l="1"/>
  <c r="Q77" i="1"/>
  <c r="J66" i="1"/>
  <c r="Q65" i="1"/>
  <c r="Q75" i="1" s="1"/>
  <c r="Q84" i="1" l="1"/>
  <c r="H75" i="1"/>
  <c r="H63" i="1"/>
  <c r="H52" i="1"/>
  <c r="H84" i="1"/>
  <c r="Q10" i="1"/>
  <c r="Q22" i="1" s="1"/>
  <c r="H10" i="1"/>
  <c r="H22" i="1" l="1"/>
  <c r="H94" i="1" s="1"/>
  <c r="Q94" i="1"/>
  <c r="H95" i="1" l="1"/>
  <c r="H96" i="1" s="1"/>
  <c r="Q95" i="1"/>
  <c r="Q96" i="1" s="1"/>
</calcChain>
</file>

<file path=xl/sharedStrings.xml><?xml version="1.0" encoding="utf-8"?>
<sst xmlns="http://schemas.openxmlformats.org/spreadsheetml/2006/main" count="319" uniqueCount="86">
  <si>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</si>
  <si>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</si>
  <si>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</si>
  <si>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</si>
  <si>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</si>
  <si>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</si>
  <si>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</si>
  <si>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</si>
  <si>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</si>
  <si>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</si>
  <si>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</si>
  <si>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</si>
  <si>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</si>
  <si>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</si>
  <si>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</si>
  <si>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</si>
  <si>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</si>
  <si>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</si>
  <si>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</si>
  <si>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</si>
  <si>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</si>
  <si>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t>1.4. филиал АО «ДРСК» «Электрические сети ЕАО»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</si>
  <si>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</si>
  <si>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Итого по филиалу "ЭС ЕАО" . </t>
  </si>
  <si>
    <t>1.5. филиал АО «ДРСК» «Южно-Якутские электрические сети»</t>
  </si>
  <si>
    <t xml:space="preserve">Итого по филиалу "ЮЯЭС"  </t>
  </si>
  <si>
    <t>Итого по филиалу "ПЭС"</t>
  </si>
  <si>
    <t>1.3.1 СП «Центральные электрические сети» г. Комсомольск-на-Амуре</t>
  </si>
  <si>
    <t xml:space="preserve">Итого по филиалу "ХЭС" СП "ЦЭС"  </t>
  </si>
  <si>
    <t>1.3.2 СП «Северные электрические сети» г. Хабаровск</t>
  </si>
  <si>
    <t xml:space="preserve">Итого по филиалу "ХЭС" СП "СЭС" </t>
  </si>
  <si>
    <t>Аккумуляторная батарея</t>
  </si>
  <si>
    <t>115D31L Maxiner</t>
  </si>
  <si>
    <t xml:space="preserve"> 115D31R Maxiner</t>
  </si>
  <si>
    <t>6СТ-110</t>
  </si>
  <si>
    <t>6СТ-80</t>
  </si>
  <si>
    <t>6СТ-60</t>
  </si>
  <si>
    <t>6СТ-75</t>
  </si>
  <si>
    <t>6СТ-90</t>
  </si>
  <si>
    <t>6СТ-132</t>
  </si>
  <si>
    <t>6СТ-190</t>
  </si>
  <si>
    <t>3СТ-215</t>
  </si>
  <si>
    <t>6 СТ-66</t>
  </si>
  <si>
    <t>болтовое соединение, 6ст-190</t>
  </si>
  <si>
    <t xml:space="preserve">Medalist 105D31L </t>
  </si>
  <si>
    <t>Medalist 80D26L</t>
  </si>
  <si>
    <t xml:space="preserve">Rocket SMF -90L </t>
  </si>
  <si>
    <t>95D26L</t>
  </si>
  <si>
    <t xml:space="preserve">Vaiper 190.0 L (ST) </t>
  </si>
  <si>
    <t xml:space="preserve">6СТ-135N, 6СТ-135N </t>
  </si>
  <si>
    <t>Delkor 115 D</t>
  </si>
  <si>
    <t>SMF 90R(NX120-7R)</t>
  </si>
  <si>
    <t>АкБ ATLAS, MF 105D31 90L</t>
  </si>
  <si>
    <t>6СТ-140 N, Unikum 6CN-140 N евро L</t>
  </si>
  <si>
    <t>6СТ-120</t>
  </si>
  <si>
    <t>MEDALIST 105D31R 90 А/ч</t>
  </si>
  <si>
    <t>6СТ-55</t>
  </si>
  <si>
    <t>GEM Maxinter 135D33L 120AH</t>
  </si>
  <si>
    <t>80D23L</t>
  </si>
  <si>
    <t>90D26R</t>
  </si>
  <si>
    <t xml:space="preserve">Danger/poison, 6-FM-14  12V14Ah 10Hr, шт </t>
  </si>
  <si>
    <t xml:space="preserve">Аккумулятор </t>
  </si>
  <si>
    <t xml:space="preserve">Аpollo battery, 36b20rmf330A (SAE) 12V36Ah, </t>
  </si>
  <si>
    <t xml:space="preserve">Аккумуляторная батарея, </t>
  </si>
  <si>
    <t xml:space="preserve">Аккумуляторная батарея </t>
  </si>
  <si>
    <t xml:space="preserve">6 СТ-66 </t>
  </si>
  <si>
    <t>TITAN MAXX  6 ст-225.3 R 225 А/ч,</t>
  </si>
  <si>
    <t>Батарея аккумуляторная</t>
  </si>
  <si>
    <t xml:space="preserve"> Rocket SMF -90L</t>
  </si>
  <si>
    <t>SOLITE CMF 75 D23L/60/</t>
  </si>
  <si>
    <t>105D31R- SMF (90 а/ч)</t>
  </si>
  <si>
    <t xml:space="preserve"> 6СТ-75</t>
  </si>
  <si>
    <t>SOLITE, CMF 120 R</t>
  </si>
  <si>
    <t>Vaiper 190.0 L (ST)</t>
  </si>
  <si>
    <t>Аккумулятор SOLITE CMF 75 D23L/60/</t>
  </si>
  <si>
    <t xml:space="preserve">115D31 95 R, Super President </t>
  </si>
  <si>
    <t>Dock 6CT-132</t>
  </si>
  <si>
    <t>Dock 6CT-190</t>
  </si>
  <si>
    <t>Contact 6CT-90</t>
  </si>
  <si>
    <t>PRESIDENT 95D26 85L  85 А/ч</t>
  </si>
  <si>
    <t>артикул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</si>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</sst>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Arial"/>
      <family val="2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</borders>
  <cellStyleXfs count="2">
    <xf numFmtId="0" fontId="0" fillId="0" borderId="0"/>
    <xf numFmtId="0" fontId="22" fillId="0" borderId="0"/>
  </cellStyleXfs>
  <cellXfs count="14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 applyProtection="1">
      <alignment horizontal="center" vertical="top" wrapText="1"/>
      <protection locked="0"/>
    </xf>
    <xf numFmtId="4" fontId="1" fillId="4" borderId="17" xfId="0" applyNumberFormat="1" applyFont="1" applyFill="1" applyBorder="1" applyAlignment="1">
      <alignment horizontal="center" vertical="center" wrapText="1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7" xfId="0" applyNumberFormat="1" applyFont="1" applyFill="1" applyBorder="1" applyAlignment="1" applyProtection="1">
      <alignment horizontal="center" vertical="top" wrapText="1"/>
    </xf>
    <xf numFmtId="0" fontId="12" fillId="6" borderId="0" xfId="0" applyFont="1" applyFill="1"/>
    <xf numFmtId="0" fontId="12" fillId="0" borderId="0" xfId="0" applyFont="1"/>
    <xf numFmtId="0" fontId="13" fillId="0" borderId="33" xfId="0" applyNumberFormat="1" applyFont="1" applyBorder="1" applyAlignment="1">
      <alignment horizontal="left" vertical="center" wrapText="1"/>
    </xf>
    <xf numFmtId="0" fontId="12" fillId="0" borderId="33" xfId="0" applyNumberFormat="1" applyFont="1" applyBorder="1" applyAlignment="1">
      <alignment vertical="center" wrapText="1"/>
    </xf>
    <xf numFmtId="0" fontId="14" fillId="0" borderId="33" xfId="0" applyNumberFormat="1" applyFont="1" applyBorder="1" applyAlignment="1">
      <alignment horizontal="right" vertical="center" wrapText="1"/>
    </xf>
    <xf numFmtId="0" fontId="13" fillId="0" borderId="34" xfId="0" applyNumberFormat="1" applyFont="1" applyBorder="1" applyAlignment="1">
      <alignment horizontal="left" vertical="center" wrapText="1"/>
    </xf>
    <xf numFmtId="0" fontId="13" fillId="0" borderId="36" xfId="0" applyNumberFormat="1" applyFont="1" applyBorder="1" applyAlignment="1">
      <alignment horizontal="left" vertical="center" wrapText="1"/>
    </xf>
    <xf numFmtId="4" fontId="13" fillId="0" borderId="33" xfId="0" applyNumberFormat="1" applyFont="1" applyFill="1" applyBorder="1" applyAlignment="1">
      <alignment horizontal="center" vertical="center" wrapText="1"/>
    </xf>
    <xf numFmtId="2" fontId="14" fillId="0" borderId="33" xfId="0" applyNumberFormat="1" applyFont="1" applyFill="1" applyBorder="1" applyAlignment="1">
      <alignment horizontal="center" vertical="center" wrapText="1"/>
    </xf>
    <xf numFmtId="0" fontId="12" fillId="0" borderId="33" xfId="0" applyFont="1" applyFill="1" applyBorder="1"/>
    <xf numFmtId="0" fontId="13" fillId="0" borderId="33" xfId="0" applyNumberFormat="1" applyFont="1" applyBorder="1" applyAlignment="1">
      <alignment vertical="center" wrapText="1"/>
    </xf>
    <xf numFmtId="4" fontId="13" fillId="0" borderId="33" xfId="0" applyNumberFormat="1" applyFont="1" applyBorder="1" applyAlignment="1">
      <alignment vertical="center" wrapText="1"/>
    </xf>
    <xf numFmtId="0" fontId="13" fillId="0" borderId="43" xfId="0" applyNumberFormat="1" applyFont="1" applyBorder="1" applyAlignment="1">
      <alignment horizontal="left" vertical="center" wrapText="1"/>
    </xf>
    <xf numFmtId="0" fontId="16" fillId="0" borderId="38" xfId="0" applyFont="1" applyBorder="1" applyAlignment="1">
      <alignment horizontal="left" vertical="top" wrapText="1"/>
    </xf>
    <xf numFmtId="3" fontId="16" fillId="0" borderId="33" xfId="0" applyNumberFormat="1" applyFont="1" applyBorder="1" applyAlignment="1">
      <alignment horizontal="center" vertical="top" wrapText="1"/>
    </xf>
    <xf numFmtId="0" fontId="16" fillId="0" borderId="0" xfId="0" applyNumberFormat="1" applyFont="1" applyBorder="1" applyAlignment="1">
      <alignment horizontal="center" vertical="top" wrapText="1"/>
    </xf>
    <xf numFmtId="0" fontId="16" fillId="0" borderId="36" xfId="0" applyNumberFormat="1" applyFont="1" applyBorder="1" applyAlignment="1">
      <alignment horizontal="left" vertical="top" wrapText="1"/>
    </xf>
    <xf numFmtId="0" fontId="16" fillId="0" borderId="33" xfId="0" applyNumberFormat="1" applyFont="1" applyBorder="1" applyAlignment="1">
      <alignment vertical="top" wrapText="1"/>
    </xf>
    <xf numFmtId="4" fontId="15" fillId="0" borderId="33" xfId="0" applyNumberFormat="1" applyFont="1" applyFill="1" applyBorder="1" applyAlignment="1">
      <alignment horizontal="center" vertical="top" wrapText="1"/>
    </xf>
    <xf numFmtId="0" fontId="16" fillId="0" borderId="33" xfId="0" applyNumberFormat="1" applyFont="1" applyBorder="1" applyAlignment="1">
      <alignment horizontal="right" vertical="top" wrapText="1"/>
    </xf>
    <xf numFmtId="2" fontId="16" fillId="0" borderId="33" xfId="0" applyNumberFormat="1" applyFont="1" applyFill="1" applyBorder="1" applyAlignment="1">
      <alignment horizontal="center" vertical="top" wrapText="1"/>
    </xf>
    <xf numFmtId="0" fontId="16" fillId="0" borderId="33" xfId="0" applyFont="1" applyFill="1" applyBorder="1" applyAlignment="1">
      <alignment vertical="top"/>
    </xf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7" xfId="0" applyFont="1" applyBorder="1" applyAlignment="1">
      <alignment horizontal="center" vertical="top"/>
    </xf>
    <xf numFmtId="4" fontId="18" fillId="2" borderId="8" xfId="0" applyNumberFormat="1" applyFont="1" applyFill="1" applyBorder="1" applyAlignment="1" applyProtection="1">
      <alignment horizontal="center" vertical="top" wrapText="1"/>
      <protection locked="0"/>
    </xf>
    <xf numFmtId="4" fontId="18" fillId="5" borderId="9" xfId="0" applyNumberFormat="1" applyFont="1" applyFill="1" applyBorder="1" applyAlignment="1" applyProtection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7" fillId="5" borderId="7" xfId="0" applyFont="1" applyFill="1" applyBorder="1" applyAlignment="1">
      <alignment horizontal="center" vertical="top"/>
    </xf>
    <xf numFmtId="49" fontId="18" fillId="2" borderId="8" xfId="0" applyNumberFormat="1" applyFont="1" applyFill="1" applyBorder="1" applyAlignment="1" applyProtection="1">
      <alignment horizontal="left" vertical="top" wrapText="1"/>
      <protection locked="0"/>
    </xf>
    <xf numFmtId="3" fontId="17" fillId="5" borderId="8" xfId="0" applyNumberFormat="1" applyFont="1" applyFill="1" applyBorder="1" applyAlignment="1">
      <alignment horizontal="center" vertical="top" wrapText="1"/>
    </xf>
    <xf numFmtId="4" fontId="17" fillId="5" borderId="8" xfId="0" applyNumberFormat="1" applyFont="1" applyFill="1" applyBorder="1" applyAlignment="1">
      <alignment horizontal="center" vertical="top" wrapText="1"/>
    </xf>
    <xf numFmtId="4" fontId="17" fillId="5" borderId="9" xfId="0" applyNumberFormat="1" applyFont="1" applyFill="1" applyBorder="1" applyAlignment="1">
      <alignment horizontal="center" vertical="top" wrapText="1"/>
    </xf>
    <xf numFmtId="0" fontId="17" fillId="0" borderId="0" xfId="0" applyFont="1"/>
    <xf numFmtId="4" fontId="18" fillId="2" borderId="15" xfId="0" applyNumberFormat="1" applyFont="1" applyFill="1" applyBorder="1" applyAlignment="1" applyProtection="1">
      <alignment horizontal="center" vertical="top" wrapText="1"/>
      <protection locked="0"/>
    </xf>
    <xf numFmtId="0" fontId="16" fillId="0" borderId="33" xfId="0" applyNumberFormat="1" applyFont="1" applyBorder="1" applyAlignment="1">
      <alignment horizontal="left" vertical="top" wrapText="1"/>
    </xf>
    <xf numFmtId="3" fontId="18" fillId="2" borderId="8" xfId="0" applyNumberFormat="1" applyFont="1" applyFill="1" applyBorder="1" applyAlignment="1" applyProtection="1">
      <alignment horizontal="center" vertical="top" wrapText="1"/>
      <protection locked="0"/>
    </xf>
    <xf numFmtId="0" fontId="17" fillId="0" borderId="30" xfId="0" applyFont="1" applyBorder="1" applyAlignment="1">
      <alignment horizontal="center" vertical="top"/>
    </xf>
    <xf numFmtId="0" fontId="16" fillId="0" borderId="33" xfId="0" applyNumberFormat="1" applyFont="1" applyBorder="1" applyAlignment="1">
      <alignment horizontal="left" vertical="center" wrapText="1"/>
    </xf>
    <xf numFmtId="0" fontId="16" fillId="7" borderId="33" xfId="0" applyNumberFormat="1" applyFont="1" applyFill="1" applyBorder="1" applyAlignment="1">
      <alignment horizontal="left" vertical="center" wrapText="1"/>
    </xf>
    <xf numFmtId="4" fontId="18" fillId="2" borderId="31" xfId="0" applyNumberFormat="1" applyFont="1" applyFill="1" applyBorder="1" applyAlignment="1" applyProtection="1">
      <alignment horizontal="center" vertical="top" wrapText="1"/>
      <protection locked="0"/>
    </xf>
    <xf numFmtId="3" fontId="18" fillId="2" borderId="31" xfId="0" applyNumberFormat="1" applyFont="1" applyFill="1" applyBorder="1" applyAlignment="1" applyProtection="1">
      <alignment horizontal="center" vertical="top" wrapText="1"/>
      <protection locked="0"/>
    </xf>
    <xf numFmtId="49" fontId="18" fillId="2" borderId="31" xfId="0" applyNumberFormat="1" applyFont="1" applyFill="1" applyBorder="1" applyAlignment="1" applyProtection="1">
      <alignment horizontal="left" vertical="top" wrapText="1"/>
      <protection locked="0"/>
    </xf>
    <xf numFmtId="4" fontId="17" fillId="5" borderId="32" xfId="0" applyNumberFormat="1" applyFont="1" applyFill="1" applyBorder="1" applyAlignment="1">
      <alignment horizontal="center" vertical="top" wrapText="1"/>
    </xf>
    <xf numFmtId="4" fontId="18" fillId="2" borderId="10" xfId="0" applyNumberFormat="1" applyFont="1" applyFill="1" applyBorder="1" applyAlignment="1" applyProtection="1">
      <alignment horizontal="center" vertical="top" wrapText="1"/>
      <protection locked="0"/>
    </xf>
    <xf numFmtId="3" fontId="18" fillId="2" borderId="10" xfId="0" applyNumberFormat="1" applyFont="1" applyFill="1" applyBorder="1" applyAlignment="1" applyProtection="1">
      <alignment horizontal="center" vertical="top" wrapText="1"/>
      <protection locked="0"/>
    </xf>
    <xf numFmtId="0" fontId="16" fillId="0" borderId="33" xfId="0" applyNumberFormat="1" applyFont="1" applyBorder="1" applyAlignment="1">
      <alignment horizontal="center" vertical="top" wrapText="1"/>
    </xf>
    <xf numFmtId="4" fontId="15" fillId="0" borderId="9" xfId="0" applyNumberFormat="1" applyFont="1" applyFill="1" applyBorder="1" applyAlignment="1" applyProtection="1">
      <alignment horizontal="center" vertical="top" wrapText="1"/>
    </xf>
    <xf numFmtId="0" fontId="0" fillId="0" borderId="36" xfId="0" applyBorder="1" applyAlignment="1">
      <alignment horizontal="left" vertical="top" wrapText="1"/>
    </xf>
    <xf numFmtId="0" fontId="0" fillId="0" borderId="36" xfId="0" applyFont="1" applyBorder="1" applyAlignment="1">
      <alignment horizontal="left" vertical="center" wrapText="1"/>
    </xf>
    <xf numFmtId="0" fontId="19" fillId="0" borderId="36" xfId="0" applyFont="1" applyBorder="1" applyAlignment="1">
      <alignment horizontal="center" vertical="top" wrapText="1"/>
    </xf>
    <xf numFmtId="0" fontId="0" fillId="0" borderId="0" xfId="0" applyBorder="1" applyAlignment="1">
      <alignment horizontal="left" vertical="center" wrapText="1"/>
    </xf>
    <xf numFmtId="0" fontId="16" fillId="0" borderId="33" xfId="0" applyFont="1" applyBorder="1" applyAlignment="1">
      <alignment horizontal="left" vertical="top" wrapText="1"/>
    </xf>
    <xf numFmtId="3" fontId="16" fillId="0" borderId="33" xfId="0" applyNumberFormat="1" applyFont="1" applyBorder="1" applyAlignment="1">
      <alignment vertical="top" wrapText="1"/>
    </xf>
    <xf numFmtId="0" fontId="17" fillId="5" borderId="15" xfId="0" applyNumberFormat="1" applyFont="1" applyFill="1" applyBorder="1" applyAlignment="1">
      <alignment horizontal="left" vertical="top" wrapText="1"/>
    </xf>
    <xf numFmtId="0" fontId="12" fillId="2" borderId="33" xfId="0" applyNumberFormat="1" applyFont="1" applyFill="1" applyBorder="1" applyAlignment="1">
      <alignment vertical="top" wrapText="1"/>
    </xf>
    <xf numFmtId="0" fontId="12" fillId="2" borderId="33" xfId="0" applyNumberFormat="1" applyFont="1" applyFill="1" applyBorder="1" applyAlignment="1">
      <alignment horizontal="right" vertical="top" wrapText="1"/>
    </xf>
    <xf numFmtId="3" fontId="12" fillId="0" borderId="33" xfId="0" applyNumberFormat="1" applyFont="1" applyBorder="1" applyAlignment="1">
      <alignment vertical="center" wrapText="1"/>
    </xf>
    <xf numFmtId="0" fontId="16" fillId="0" borderId="34" xfId="0" applyNumberFormat="1" applyFont="1" applyBorder="1" applyAlignment="1">
      <alignment horizontal="left" vertical="center" wrapText="1"/>
    </xf>
    <xf numFmtId="0" fontId="16" fillId="0" borderId="34" xfId="0" applyNumberFormat="1" applyFont="1" applyBorder="1" applyAlignment="1">
      <alignment horizontal="left" vertical="top" wrapText="1"/>
    </xf>
    <xf numFmtId="4" fontId="18" fillId="2" borderId="33" xfId="0" applyNumberFormat="1" applyFont="1" applyFill="1" applyBorder="1" applyAlignment="1" applyProtection="1">
      <alignment horizontal="center" vertical="top" wrapText="1"/>
      <protection locked="0"/>
    </xf>
    <xf numFmtId="4" fontId="18" fillId="5" borderId="45" xfId="0" applyNumberFormat="1" applyFont="1" applyFill="1" applyBorder="1" applyAlignment="1" applyProtection="1">
      <alignment horizontal="center" vertical="top" wrapText="1"/>
    </xf>
    <xf numFmtId="3" fontId="13" fillId="0" borderId="33" xfId="0" applyNumberFormat="1" applyFont="1" applyBorder="1" applyAlignment="1">
      <alignment vertical="center" wrapText="1"/>
    </xf>
    <xf numFmtId="3" fontId="18" fillId="2" borderId="33" xfId="0" applyNumberFormat="1" applyFont="1" applyFill="1" applyBorder="1" applyAlignment="1" applyProtection="1">
      <alignment horizontal="center" vertical="top" wrapText="1"/>
      <protection locked="0"/>
    </xf>
    <xf numFmtId="4" fontId="18" fillId="5" borderId="33" xfId="0" applyNumberFormat="1" applyFont="1" applyFill="1" applyBorder="1" applyAlignment="1" applyProtection="1">
      <alignment horizontal="center" vertical="top" wrapText="1"/>
    </xf>
    <xf numFmtId="0" fontId="17" fillId="7" borderId="15" xfId="0" applyNumberFormat="1" applyFont="1" applyFill="1" applyBorder="1" applyAlignment="1">
      <alignment horizontal="left" vertical="top" wrapText="1"/>
    </xf>
    <xf numFmtId="3" fontId="12" fillId="0" borderId="33" xfId="0" applyNumberFormat="1" applyFont="1" applyFill="1" applyBorder="1"/>
    <xf numFmtId="0" fontId="4" fillId="0" borderId="46" xfId="0" applyFont="1" applyBorder="1" applyAlignment="1">
      <alignment horizontal="center" vertical="top"/>
    </xf>
    <xf numFmtId="0" fontId="0" fillId="0" borderId="33" xfId="0" applyNumberFormat="1" applyFont="1" applyFill="1" applyBorder="1" applyAlignment="1">
      <alignment vertical="top" wrapText="1"/>
    </xf>
    <xf numFmtId="2" fontId="0" fillId="0" borderId="33" xfId="0" applyNumberFormat="1" applyFont="1" applyFill="1" applyBorder="1" applyAlignment="1">
      <alignment vertical="top" wrapText="1"/>
    </xf>
    <xf numFmtId="0" fontId="17" fillId="5" borderId="46" xfId="0" applyFont="1" applyFill="1" applyBorder="1" applyAlignment="1">
      <alignment horizontal="center" vertical="top"/>
    </xf>
    <xf numFmtId="49" fontId="18" fillId="2" borderId="15" xfId="0" applyNumberFormat="1" applyFont="1" applyFill="1" applyBorder="1" applyAlignment="1" applyProtection="1">
      <alignment horizontal="left" vertical="top" wrapText="1"/>
      <protection locked="0"/>
    </xf>
    <xf numFmtId="49" fontId="18" fillId="2" borderId="44" xfId="0" applyNumberFormat="1" applyFont="1" applyFill="1" applyBorder="1" applyAlignment="1" applyProtection="1">
      <alignment horizontal="left" vertical="top" wrapText="1"/>
      <protection locked="0"/>
    </xf>
    <xf numFmtId="0" fontId="17" fillId="7" borderId="33" xfId="0" applyNumberFormat="1" applyFont="1" applyFill="1" applyBorder="1" applyAlignment="1">
      <alignment horizontal="left" vertical="top" wrapText="1"/>
    </xf>
    <xf numFmtId="2" fontId="17" fillId="7" borderId="33" xfId="0" applyNumberFormat="1" applyFont="1" applyFill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4" fillId="5" borderId="46" xfId="0" applyFont="1" applyFill="1" applyBorder="1" applyAlignment="1">
      <alignment horizontal="center" vertical="top"/>
    </xf>
    <xf numFmtId="0" fontId="21" fillId="0" borderId="33" xfId="1" applyFont="1" applyBorder="1" applyAlignment="1">
      <alignment horizontal="center" vertical="center" wrapText="1"/>
    </xf>
    <xf numFmtId="4" fontId="14" fillId="0" borderId="36" xfId="1" applyNumberFormat="1" applyFont="1" applyFill="1" applyBorder="1" applyAlignment="1">
      <alignment horizontal="center" vertical="center" wrapText="1"/>
    </xf>
    <xf numFmtId="49" fontId="8" fillId="2" borderId="16" xfId="0" applyNumberFormat="1" applyFont="1" applyFill="1" applyBorder="1" applyAlignment="1" applyProtection="1">
      <alignment horizontal="left" vertical="top" wrapText="1"/>
      <protection locked="0"/>
    </xf>
    <xf numFmtId="0" fontId="2" fillId="5" borderId="33" xfId="0" applyNumberFormat="1" applyFont="1" applyFill="1" applyBorder="1" applyAlignment="1">
      <alignment horizontal="left" vertical="top" wrapText="1"/>
    </xf>
    <xf numFmtId="0" fontId="11" fillId="6" borderId="34" xfId="0" applyNumberFormat="1" applyFont="1" applyFill="1" applyBorder="1" applyAlignment="1">
      <alignment horizontal="center" vertical="center" wrapText="1"/>
    </xf>
    <xf numFmtId="0" fontId="11" fillId="6" borderId="39" xfId="0" applyNumberFormat="1" applyFont="1" applyFill="1" applyBorder="1" applyAlignment="1">
      <alignment horizontal="center" vertical="center" wrapText="1"/>
    </xf>
    <xf numFmtId="0" fontId="11" fillId="6" borderId="35" xfId="0" applyNumberFormat="1" applyFont="1" applyFill="1" applyBorder="1" applyAlignment="1">
      <alignment horizontal="center" vertical="center" wrapText="1"/>
    </xf>
    <xf numFmtId="0" fontId="11" fillId="6" borderId="36" xfId="0" applyNumberFormat="1" applyFont="1" applyFill="1" applyBorder="1" applyAlignment="1">
      <alignment horizontal="center" vertical="center" wrapText="1"/>
    </xf>
    <xf numFmtId="0" fontId="13" fillId="0" borderId="40" xfId="0" applyNumberFormat="1" applyFont="1" applyBorder="1" applyAlignment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11" fillId="6" borderId="34" xfId="0" applyNumberFormat="1" applyFont="1" applyFill="1" applyBorder="1" applyAlignment="1">
      <alignment horizontal="center" vertical="top" wrapText="1"/>
    </xf>
    <xf numFmtId="0" fontId="11" fillId="6" borderId="35" xfId="0" applyNumberFormat="1" applyFont="1" applyFill="1" applyBorder="1" applyAlignment="1">
      <alignment horizontal="center" vertical="top" wrapText="1"/>
    </xf>
    <xf numFmtId="0" fontId="11" fillId="6" borderId="36" xfId="0" applyNumberFormat="1" applyFont="1" applyFill="1" applyBorder="1" applyAlignment="1">
      <alignment horizontal="center" vertical="top" wrapText="1"/>
    </xf>
    <xf numFmtId="0" fontId="13" fillId="0" borderId="34" xfId="0" applyNumberFormat="1" applyFont="1" applyBorder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0" fontId="15" fillId="0" borderId="42" xfId="0" applyNumberFormat="1" applyFont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11" fillId="6" borderId="37" xfId="0" applyNumberFormat="1" applyFont="1" applyFill="1" applyBorder="1" applyAlignment="1">
      <alignment horizontal="center" vertical="center" wrapText="1"/>
    </xf>
    <xf numFmtId="0" fontId="15" fillId="0" borderId="35" xfId="0" applyNumberFormat="1" applyFont="1" applyBorder="1" applyAlignment="1">
      <alignment horizontal="left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47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16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0" fontId="11" fillId="6" borderId="28" xfId="0" applyNumberFormat="1" applyFont="1" applyFill="1" applyBorder="1" applyAlignment="1">
      <alignment horizontal="center" vertical="center" wrapText="1"/>
    </xf>
    <xf numFmtId="0" fontId="11" fillId="6" borderId="29" xfId="0" applyNumberFormat="1" applyFont="1" applyFill="1" applyBorder="1" applyAlignment="1">
      <alignment horizontal="center" vertical="center" wrapText="1"/>
    </xf>
    <xf numFmtId="0" fontId="11" fillId="6" borderId="37" xfId="0" applyNumberFormat="1" applyFont="1" applyFill="1" applyBorder="1" applyAlignment="1">
      <alignment horizontal="center" vertical="top" wrapText="1"/>
    </xf>
    <xf numFmtId="0" fontId="15" fillId="0" borderId="37" xfId="0" applyNumberFormat="1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  <xf numFmtId="0" fontId="20" fillId="2" borderId="1" xfId="0" applyFont="1" applyFill="1" applyBorder="1" applyAlignment="1">
      <alignment horizontal="justify"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Alignment="1">
      <alignment horizontal="left"/>
    </xf>
    <xf numFmtId="0" fontId="7" fillId="2" borderId="25" xfId="0" applyFont="1" applyFill="1" applyBorder="1" applyAlignment="1">
      <alignment horizontal="justify" vertical="center" wrapText="1"/>
    </xf>
    <xf numFmtId="0" fontId="24" fillId="0" borderId="0" xfId="0" applyFont="1" applyAlignment="1">
      <alignment horizontal="center" vertical="top" wrapText="1"/>
    </xf>
    <xf numFmtId="0" fontId="24" fillId="0" borderId="0" xfId="0" applyFont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9"/>
  <sheetViews>
    <sheetView tabSelected="1" topLeftCell="A82" zoomScaleNormal="100" workbookViewId="0">
      <selection activeCell="J104" sqref="J104"/>
    </sheetView>
  </sheetViews>
  <sheetFormatPr defaultRowHeight="15" x14ac:dyDescent="0.25"/>
  <cols>
    <col min="1" max="1" width="4.5703125" customWidth="1"/>
    <col min="2" max="2" width="6.42578125" customWidth="1"/>
    <col min="3" max="4" width="31.85546875" customWidth="1"/>
    <col min="5" max="5" width="7.140625" customWidth="1"/>
    <col min="6" max="6" width="11.42578125" customWidth="1"/>
    <col min="7" max="7" width="14.5703125" customWidth="1"/>
    <col min="8" max="8" width="22.85546875" customWidth="1"/>
    <col min="11" max="11" width="27.140625" customWidth="1"/>
    <col min="12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123" t="s">
        <v>81</v>
      </c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116" t="s">
        <v>22</v>
      </c>
      <c r="C3" s="117"/>
      <c r="D3" s="117"/>
      <c r="E3" s="117"/>
      <c r="F3" s="124"/>
      <c r="G3" s="16">
        <v>3206688.45</v>
      </c>
      <c r="H3" s="17" t="s">
        <v>2</v>
      </c>
      <c r="I3" s="1"/>
      <c r="J3" s="116" t="s">
        <v>82</v>
      </c>
      <c r="K3" s="117"/>
      <c r="L3" s="117"/>
      <c r="M3" s="117"/>
      <c r="N3" s="117"/>
      <c r="O3" s="117"/>
      <c r="P3" s="117"/>
      <c r="Q3" s="117"/>
      <c r="R3" s="118"/>
      <c r="S3" s="1"/>
      <c r="T3" s="1"/>
      <c r="U3" s="1"/>
      <c r="V3" s="1"/>
      <c r="W3" s="1"/>
      <c r="X3" s="1"/>
      <c r="Y3" s="1"/>
      <c r="Z3" s="1"/>
      <c r="AA3" s="1"/>
    </row>
    <row r="4" spans="1:27" ht="28.5" customHeight="1" x14ac:dyDescent="0.25">
      <c r="B4" s="139"/>
      <c r="C4" s="139"/>
      <c r="D4" s="139"/>
      <c r="E4" s="139"/>
      <c r="F4" s="139"/>
      <c r="G4" s="139"/>
      <c r="H4" s="139"/>
      <c r="I4" s="1"/>
      <c r="J4" s="140" t="s">
        <v>83</v>
      </c>
      <c r="K4" s="140"/>
      <c r="L4" s="140"/>
      <c r="M4" s="140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5">
      <c r="B5" s="1"/>
      <c r="C5" s="1"/>
      <c r="D5" s="1"/>
      <c r="E5" s="1"/>
      <c r="F5" s="1"/>
      <c r="G5" s="1"/>
      <c r="H5" s="1"/>
      <c r="I5" s="1"/>
      <c r="J5" s="141" t="s">
        <v>84</v>
      </c>
      <c r="K5" s="141"/>
      <c r="L5" s="141"/>
      <c r="M5" s="14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128" t="s">
        <v>11</v>
      </c>
      <c r="C7" s="124"/>
      <c r="D7" s="124"/>
      <c r="E7" s="129"/>
      <c r="F7" s="129"/>
      <c r="G7" s="130"/>
      <c r="H7" s="131"/>
      <c r="I7" s="5"/>
      <c r="J7" s="116" t="s">
        <v>3</v>
      </c>
      <c r="K7" s="117"/>
      <c r="L7" s="117"/>
      <c r="M7" s="117"/>
      <c r="N7" s="117"/>
      <c r="O7" s="117"/>
      <c r="P7" s="117"/>
      <c r="Q7" s="118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14.75" x14ac:dyDescent="0.25">
      <c r="B8" s="7" t="s">
        <v>4</v>
      </c>
      <c r="C8" s="8" t="s">
        <v>0</v>
      </c>
      <c r="D8" s="8" t="s">
        <v>80</v>
      </c>
      <c r="E8" s="8" t="s">
        <v>8</v>
      </c>
      <c r="F8" s="9" t="s">
        <v>9</v>
      </c>
      <c r="G8" s="9" t="s">
        <v>5</v>
      </c>
      <c r="H8" s="10" t="s">
        <v>10</v>
      </c>
      <c r="I8" s="1"/>
      <c r="J8" s="7" t="s">
        <v>4</v>
      </c>
      <c r="K8" s="8" t="s">
        <v>1</v>
      </c>
      <c r="L8" s="9" t="s">
        <v>13</v>
      </c>
      <c r="M8" s="8" t="s">
        <v>8</v>
      </c>
      <c r="N8" s="9" t="s">
        <v>9</v>
      </c>
      <c r="O8" s="9" t="s">
        <v>14</v>
      </c>
      <c r="P8" s="9" t="s">
        <v>5</v>
      </c>
      <c r="Q8" s="10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20" customFormat="1" ht="17.25" customHeight="1" x14ac:dyDescent="0.25">
      <c r="A9" s="134" t="s">
        <v>17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  <c r="M9" s="135"/>
      <c r="N9" s="135"/>
      <c r="O9" s="135"/>
    </row>
    <row r="10" spans="1:27" s="53" customFormat="1" x14ac:dyDescent="0.25">
      <c r="A10" s="43"/>
      <c r="B10" s="44">
        <v>1</v>
      </c>
      <c r="C10" s="33" t="s">
        <v>31</v>
      </c>
      <c r="D10" s="72" t="s">
        <v>32</v>
      </c>
      <c r="E10" s="54" t="s">
        <v>12</v>
      </c>
      <c r="F10" s="45">
        <v>8068.13</v>
      </c>
      <c r="G10" s="34">
        <v>2</v>
      </c>
      <c r="H10" s="46">
        <f>F10*G10</f>
        <v>16136.26</v>
      </c>
      <c r="I10" s="47"/>
      <c r="J10" s="48">
        <v>1</v>
      </c>
      <c r="K10" s="74" t="str">
        <f>C10</f>
        <v>Аккумуляторная батарея</v>
      </c>
      <c r="L10" s="49"/>
      <c r="M10" s="50" t="str">
        <f>E10</f>
        <v>шт.</v>
      </c>
      <c r="N10" s="51">
        <f>F10</f>
        <v>8068.13</v>
      </c>
      <c r="O10" s="45"/>
      <c r="P10" s="50">
        <f>G10</f>
        <v>2</v>
      </c>
      <c r="Q10" s="52">
        <f>O10*P10</f>
        <v>0</v>
      </c>
      <c r="R10" s="47"/>
      <c r="S10" s="47"/>
      <c r="T10" s="47"/>
      <c r="U10" s="47"/>
      <c r="V10" s="47"/>
      <c r="W10" s="47"/>
      <c r="X10" s="47"/>
      <c r="Y10" s="47"/>
      <c r="Z10" s="47"/>
      <c r="AA10" s="47"/>
    </row>
    <row r="11" spans="1:27" s="53" customFormat="1" x14ac:dyDescent="0.25">
      <c r="A11" s="43"/>
      <c r="B11" s="44">
        <v>2</v>
      </c>
      <c r="C11" s="33" t="s">
        <v>31</v>
      </c>
      <c r="D11" s="72" t="s">
        <v>33</v>
      </c>
      <c r="E11" s="54" t="s">
        <v>12</v>
      </c>
      <c r="F11" s="45">
        <v>8068.13</v>
      </c>
      <c r="G11" s="34">
        <v>2</v>
      </c>
      <c r="H11" s="46">
        <f t="shared" ref="H11:H21" si="0">F11*G11</f>
        <v>16136.26</v>
      </c>
      <c r="I11" s="47"/>
      <c r="J11" s="48">
        <v>2</v>
      </c>
      <c r="K11" s="74" t="str">
        <f t="shared" ref="K11:K21" si="1">C11</f>
        <v>Аккумуляторная батарея</v>
      </c>
      <c r="L11" s="49"/>
      <c r="M11" s="50" t="str">
        <f t="shared" ref="M11:M21" si="2">E11</f>
        <v>шт.</v>
      </c>
      <c r="N11" s="51">
        <f t="shared" ref="N11:N21" si="3">F11</f>
        <v>8068.13</v>
      </c>
      <c r="O11" s="45"/>
      <c r="P11" s="50">
        <f t="shared" ref="P11:P21" si="4">G11</f>
        <v>2</v>
      </c>
      <c r="Q11" s="52">
        <f t="shared" ref="Q11:Q21" si="5">O11*P11</f>
        <v>0</v>
      </c>
      <c r="R11" s="47"/>
      <c r="S11" s="47"/>
      <c r="T11" s="47"/>
      <c r="U11" s="47"/>
      <c r="V11" s="47"/>
      <c r="W11" s="47"/>
      <c r="X11" s="47"/>
      <c r="Y11" s="47"/>
      <c r="Z11" s="47"/>
      <c r="AA11" s="47"/>
    </row>
    <row r="12" spans="1:27" s="53" customFormat="1" x14ac:dyDescent="0.25">
      <c r="A12" s="43"/>
      <c r="B12" s="44">
        <v>3</v>
      </c>
      <c r="C12" s="33" t="s">
        <v>31</v>
      </c>
      <c r="D12" s="72" t="s">
        <v>34</v>
      </c>
      <c r="E12" s="54" t="s">
        <v>12</v>
      </c>
      <c r="F12" s="45">
        <v>10359.02</v>
      </c>
      <c r="G12" s="34">
        <v>10</v>
      </c>
      <c r="H12" s="46">
        <f t="shared" si="0"/>
        <v>103590.20000000001</v>
      </c>
      <c r="I12" s="47"/>
      <c r="J12" s="48">
        <v>3</v>
      </c>
      <c r="K12" s="74" t="str">
        <f t="shared" si="1"/>
        <v>Аккумуляторная батарея</v>
      </c>
      <c r="L12" s="49"/>
      <c r="M12" s="50" t="str">
        <f t="shared" si="2"/>
        <v>шт.</v>
      </c>
      <c r="N12" s="51">
        <f t="shared" si="3"/>
        <v>10359.02</v>
      </c>
      <c r="O12" s="45"/>
      <c r="P12" s="50">
        <f t="shared" si="4"/>
        <v>10</v>
      </c>
      <c r="Q12" s="52">
        <f t="shared" si="5"/>
        <v>0</v>
      </c>
      <c r="R12" s="47"/>
      <c r="S12" s="47"/>
      <c r="T12" s="47"/>
      <c r="U12" s="47"/>
      <c r="V12" s="47"/>
      <c r="W12" s="47"/>
      <c r="X12" s="47"/>
      <c r="Y12" s="47"/>
      <c r="Z12" s="47"/>
      <c r="AA12" s="47"/>
    </row>
    <row r="13" spans="1:27" s="53" customFormat="1" x14ac:dyDescent="0.25">
      <c r="A13" s="43"/>
      <c r="B13" s="44">
        <v>4</v>
      </c>
      <c r="C13" s="33" t="s">
        <v>31</v>
      </c>
      <c r="D13" s="72" t="s">
        <v>35</v>
      </c>
      <c r="E13" s="54" t="s">
        <v>12</v>
      </c>
      <c r="F13" s="45">
        <v>5368.14</v>
      </c>
      <c r="G13" s="34">
        <v>3</v>
      </c>
      <c r="H13" s="46">
        <f t="shared" si="0"/>
        <v>16104.420000000002</v>
      </c>
      <c r="I13" s="47"/>
      <c r="J13" s="48">
        <v>4</v>
      </c>
      <c r="K13" s="74" t="str">
        <f t="shared" si="1"/>
        <v>Аккумуляторная батарея</v>
      </c>
      <c r="L13" s="49"/>
      <c r="M13" s="50" t="str">
        <f t="shared" si="2"/>
        <v>шт.</v>
      </c>
      <c r="N13" s="51">
        <f t="shared" si="3"/>
        <v>5368.14</v>
      </c>
      <c r="O13" s="45"/>
      <c r="P13" s="50">
        <f t="shared" si="4"/>
        <v>3</v>
      </c>
      <c r="Q13" s="52">
        <f t="shared" si="5"/>
        <v>0</v>
      </c>
      <c r="R13" s="47"/>
      <c r="S13" s="47"/>
      <c r="T13" s="47"/>
      <c r="U13" s="47"/>
      <c r="V13" s="47"/>
      <c r="W13" s="47"/>
      <c r="X13" s="47"/>
      <c r="Y13" s="47"/>
      <c r="Z13" s="47"/>
      <c r="AA13" s="47"/>
    </row>
    <row r="14" spans="1:27" s="53" customFormat="1" x14ac:dyDescent="0.25">
      <c r="A14" s="43"/>
      <c r="B14" s="44">
        <v>5</v>
      </c>
      <c r="C14" s="33" t="s">
        <v>31</v>
      </c>
      <c r="D14" s="72" t="s">
        <v>36</v>
      </c>
      <c r="E14" s="54" t="s">
        <v>12</v>
      </c>
      <c r="F14" s="45">
        <v>2932.94</v>
      </c>
      <c r="G14" s="34">
        <v>62</v>
      </c>
      <c r="H14" s="46">
        <f t="shared" si="0"/>
        <v>181842.28</v>
      </c>
      <c r="I14" s="47"/>
      <c r="J14" s="48">
        <v>5</v>
      </c>
      <c r="K14" s="74" t="str">
        <f t="shared" si="1"/>
        <v>Аккумуляторная батарея</v>
      </c>
      <c r="L14" s="49"/>
      <c r="M14" s="50" t="str">
        <f t="shared" si="2"/>
        <v>шт.</v>
      </c>
      <c r="N14" s="51">
        <f t="shared" si="3"/>
        <v>2932.94</v>
      </c>
      <c r="O14" s="45"/>
      <c r="P14" s="50">
        <f t="shared" si="4"/>
        <v>62</v>
      </c>
      <c r="Q14" s="52">
        <f t="shared" si="5"/>
        <v>0</v>
      </c>
      <c r="R14" s="47"/>
      <c r="S14" s="47"/>
      <c r="T14" s="47"/>
      <c r="U14" s="47"/>
      <c r="V14" s="47"/>
      <c r="W14" s="47"/>
      <c r="X14" s="47"/>
      <c r="Y14" s="47"/>
      <c r="Z14" s="47"/>
      <c r="AA14" s="47"/>
    </row>
    <row r="15" spans="1:27" s="53" customFormat="1" x14ac:dyDescent="0.25">
      <c r="A15" s="43"/>
      <c r="B15" s="44">
        <v>6</v>
      </c>
      <c r="C15" s="33" t="s">
        <v>31</v>
      </c>
      <c r="D15" s="72" t="s">
        <v>37</v>
      </c>
      <c r="E15" s="54" t="s">
        <v>12</v>
      </c>
      <c r="F15" s="45">
        <v>3913.02</v>
      </c>
      <c r="G15" s="34">
        <v>38</v>
      </c>
      <c r="H15" s="46">
        <f t="shared" si="0"/>
        <v>148694.76</v>
      </c>
      <c r="I15" s="47"/>
      <c r="J15" s="48">
        <v>6</v>
      </c>
      <c r="K15" s="74" t="str">
        <f t="shared" si="1"/>
        <v>Аккумуляторная батарея</v>
      </c>
      <c r="L15" s="49"/>
      <c r="M15" s="50" t="str">
        <f t="shared" si="2"/>
        <v>шт.</v>
      </c>
      <c r="N15" s="51">
        <f t="shared" si="3"/>
        <v>3913.02</v>
      </c>
      <c r="O15" s="45"/>
      <c r="P15" s="50">
        <f t="shared" si="4"/>
        <v>38</v>
      </c>
      <c r="Q15" s="52">
        <f t="shared" si="5"/>
        <v>0</v>
      </c>
      <c r="R15" s="47"/>
      <c r="S15" s="47"/>
      <c r="T15" s="47"/>
      <c r="U15" s="47"/>
      <c r="V15" s="47"/>
      <c r="W15" s="47"/>
      <c r="X15" s="47"/>
      <c r="Y15" s="47"/>
      <c r="Z15" s="47"/>
      <c r="AA15" s="47"/>
    </row>
    <row r="16" spans="1:27" s="53" customFormat="1" x14ac:dyDescent="0.25">
      <c r="A16" s="43"/>
      <c r="B16" s="44">
        <v>7</v>
      </c>
      <c r="C16" s="33" t="s">
        <v>31</v>
      </c>
      <c r="D16" s="72" t="s">
        <v>38</v>
      </c>
      <c r="E16" s="54" t="s">
        <v>12</v>
      </c>
      <c r="F16" s="45">
        <v>4891.2700000000004</v>
      </c>
      <c r="G16" s="34">
        <v>22</v>
      </c>
      <c r="H16" s="46">
        <f t="shared" si="0"/>
        <v>107607.94</v>
      </c>
      <c r="I16" s="47"/>
      <c r="J16" s="48">
        <v>7</v>
      </c>
      <c r="K16" s="74" t="str">
        <f t="shared" si="1"/>
        <v>Аккумуляторная батарея</v>
      </c>
      <c r="L16" s="49"/>
      <c r="M16" s="50" t="str">
        <f t="shared" si="2"/>
        <v>шт.</v>
      </c>
      <c r="N16" s="51">
        <f t="shared" si="3"/>
        <v>4891.2700000000004</v>
      </c>
      <c r="O16" s="45"/>
      <c r="P16" s="50">
        <f t="shared" si="4"/>
        <v>22</v>
      </c>
      <c r="Q16" s="52">
        <f t="shared" si="5"/>
        <v>0</v>
      </c>
      <c r="R16" s="47"/>
      <c r="S16" s="47"/>
      <c r="T16" s="47"/>
      <c r="U16" s="47"/>
      <c r="V16" s="47"/>
      <c r="W16" s="47"/>
      <c r="X16" s="47"/>
      <c r="Y16" s="47"/>
      <c r="Z16" s="47"/>
      <c r="AA16" s="47"/>
    </row>
    <row r="17" spans="1:27" s="53" customFormat="1" x14ac:dyDescent="0.25">
      <c r="A17" s="43"/>
      <c r="B17" s="44">
        <v>8</v>
      </c>
      <c r="C17" s="33" t="s">
        <v>31</v>
      </c>
      <c r="D17" s="72" t="s">
        <v>39</v>
      </c>
      <c r="E17" s="54" t="s">
        <v>12</v>
      </c>
      <c r="F17" s="45">
        <v>7391.25</v>
      </c>
      <c r="G17" s="34">
        <v>38</v>
      </c>
      <c r="H17" s="46">
        <f t="shared" si="0"/>
        <v>280867.5</v>
      </c>
      <c r="I17" s="47"/>
      <c r="J17" s="48">
        <v>8</v>
      </c>
      <c r="K17" s="74" t="str">
        <f t="shared" si="1"/>
        <v>Аккумуляторная батарея</v>
      </c>
      <c r="L17" s="49"/>
      <c r="M17" s="50" t="str">
        <f t="shared" si="2"/>
        <v>шт.</v>
      </c>
      <c r="N17" s="51">
        <f t="shared" si="3"/>
        <v>7391.25</v>
      </c>
      <c r="O17" s="45"/>
      <c r="P17" s="50">
        <f t="shared" si="4"/>
        <v>38</v>
      </c>
      <c r="Q17" s="52">
        <f t="shared" si="5"/>
        <v>0</v>
      </c>
      <c r="R17" s="47"/>
      <c r="S17" s="47"/>
      <c r="T17" s="47"/>
      <c r="U17" s="47"/>
      <c r="V17" s="47"/>
      <c r="W17" s="47"/>
      <c r="X17" s="47"/>
      <c r="Y17" s="47"/>
      <c r="Z17" s="47"/>
      <c r="AA17" s="47"/>
    </row>
    <row r="18" spans="1:27" s="53" customFormat="1" x14ac:dyDescent="0.25">
      <c r="A18" s="43"/>
      <c r="B18" s="44">
        <v>9</v>
      </c>
      <c r="C18" s="33" t="s">
        <v>31</v>
      </c>
      <c r="D18" s="72" t="s">
        <v>40</v>
      </c>
      <c r="E18" s="54" t="s">
        <v>12</v>
      </c>
      <c r="F18" s="45">
        <v>7113.59</v>
      </c>
      <c r="G18" s="34">
        <v>2</v>
      </c>
      <c r="H18" s="46">
        <f t="shared" si="0"/>
        <v>14227.18</v>
      </c>
      <c r="I18" s="47"/>
      <c r="J18" s="48">
        <v>9</v>
      </c>
      <c r="K18" s="74" t="str">
        <f t="shared" si="1"/>
        <v>Аккумуляторная батарея</v>
      </c>
      <c r="L18" s="49"/>
      <c r="M18" s="50" t="str">
        <f t="shared" si="2"/>
        <v>шт.</v>
      </c>
      <c r="N18" s="51">
        <f t="shared" si="3"/>
        <v>7113.59</v>
      </c>
      <c r="O18" s="45"/>
      <c r="P18" s="50">
        <f t="shared" si="4"/>
        <v>2</v>
      </c>
      <c r="Q18" s="52">
        <f t="shared" si="5"/>
        <v>0</v>
      </c>
      <c r="R18" s="47"/>
      <c r="S18" s="47"/>
      <c r="T18" s="47"/>
      <c r="U18" s="47"/>
      <c r="V18" s="47"/>
      <c r="W18" s="47"/>
      <c r="X18" s="47"/>
      <c r="Y18" s="47"/>
      <c r="Z18" s="47"/>
      <c r="AA18" s="47"/>
    </row>
    <row r="19" spans="1:27" s="53" customFormat="1" x14ac:dyDescent="0.25">
      <c r="A19" s="43"/>
      <c r="B19" s="44">
        <v>10</v>
      </c>
      <c r="C19" s="33" t="s">
        <v>31</v>
      </c>
      <c r="D19" s="72" t="s">
        <v>41</v>
      </c>
      <c r="E19" s="54" t="s">
        <v>12</v>
      </c>
      <c r="F19" s="45">
        <v>6521.7</v>
      </c>
      <c r="G19" s="34">
        <v>10</v>
      </c>
      <c r="H19" s="46">
        <f t="shared" si="0"/>
        <v>65217</v>
      </c>
      <c r="I19" s="47"/>
      <c r="J19" s="48">
        <v>10</v>
      </c>
      <c r="K19" s="74" t="str">
        <f t="shared" si="1"/>
        <v>Аккумуляторная батарея</v>
      </c>
      <c r="L19" s="49"/>
      <c r="M19" s="50" t="str">
        <f t="shared" si="2"/>
        <v>шт.</v>
      </c>
      <c r="N19" s="51">
        <f t="shared" si="3"/>
        <v>6521.7</v>
      </c>
      <c r="O19" s="45"/>
      <c r="P19" s="50">
        <f t="shared" si="4"/>
        <v>10</v>
      </c>
      <c r="Q19" s="52">
        <f t="shared" si="5"/>
        <v>0</v>
      </c>
      <c r="R19" s="47"/>
      <c r="S19" s="47"/>
      <c r="T19" s="47"/>
      <c r="U19" s="47"/>
      <c r="V19" s="47"/>
      <c r="W19" s="47"/>
      <c r="X19" s="47"/>
      <c r="Y19" s="47"/>
      <c r="Z19" s="47"/>
      <c r="AA19" s="47"/>
    </row>
    <row r="20" spans="1:27" s="53" customFormat="1" x14ac:dyDescent="0.25">
      <c r="A20" s="43"/>
      <c r="B20" s="44">
        <v>11</v>
      </c>
      <c r="C20" s="33" t="s">
        <v>31</v>
      </c>
      <c r="D20" s="72" t="s">
        <v>42</v>
      </c>
      <c r="E20" s="54" t="s">
        <v>12</v>
      </c>
      <c r="F20" s="45">
        <v>3695.63</v>
      </c>
      <c r="G20" s="34">
        <v>12</v>
      </c>
      <c r="H20" s="46">
        <f t="shared" si="0"/>
        <v>44347.56</v>
      </c>
      <c r="I20" s="47"/>
      <c r="J20" s="48">
        <v>11</v>
      </c>
      <c r="K20" s="74" t="str">
        <f t="shared" si="1"/>
        <v>Аккумуляторная батарея</v>
      </c>
      <c r="L20" s="49"/>
      <c r="M20" s="50" t="str">
        <f t="shared" si="2"/>
        <v>шт.</v>
      </c>
      <c r="N20" s="51">
        <f t="shared" si="3"/>
        <v>3695.63</v>
      </c>
      <c r="O20" s="45"/>
      <c r="P20" s="50">
        <f t="shared" si="4"/>
        <v>12</v>
      </c>
      <c r="Q20" s="52">
        <f t="shared" si="5"/>
        <v>0</v>
      </c>
      <c r="R20" s="47"/>
      <c r="S20" s="47"/>
      <c r="T20" s="47"/>
      <c r="U20" s="47"/>
      <c r="V20" s="47"/>
      <c r="W20" s="47"/>
      <c r="X20" s="47"/>
      <c r="Y20" s="47"/>
      <c r="Z20" s="47"/>
      <c r="AA20" s="47"/>
    </row>
    <row r="21" spans="1:27" s="53" customFormat="1" x14ac:dyDescent="0.25">
      <c r="A21" s="43"/>
      <c r="B21" s="44">
        <v>12</v>
      </c>
      <c r="C21" s="33" t="s">
        <v>31</v>
      </c>
      <c r="D21" s="72" t="s">
        <v>43</v>
      </c>
      <c r="E21" s="54" t="s">
        <v>12</v>
      </c>
      <c r="F21" s="45">
        <v>11453.34</v>
      </c>
      <c r="G21" s="34">
        <v>28</v>
      </c>
      <c r="H21" s="46">
        <f t="shared" si="0"/>
        <v>320693.52</v>
      </c>
      <c r="I21" s="47"/>
      <c r="J21" s="48">
        <v>12</v>
      </c>
      <c r="K21" s="74" t="str">
        <f t="shared" si="1"/>
        <v>Аккумуляторная батарея</v>
      </c>
      <c r="L21" s="49"/>
      <c r="M21" s="50" t="str">
        <f t="shared" si="2"/>
        <v>шт.</v>
      </c>
      <c r="N21" s="51">
        <f t="shared" si="3"/>
        <v>11453.34</v>
      </c>
      <c r="O21" s="45"/>
      <c r="P21" s="50">
        <f t="shared" si="4"/>
        <v>28</v>
      </c>
      <c r="Q21" s="52">
        <f t="shared" si="5"/>
        <v>0</v>
      </c>
      <c r="R21" s="47"/>
      <c r="S21" s="47"/>
      <c r="T21" s="47"/>
      <c r="U21" s="47"/>
      <c r="V21" s="47"/>
      <c r="W21" s="47"/>
      <c r="X21" s="47"/>
      <c r="Y21" s="47"/>
      <c r="Z21" s="47"/>
      <c r="AA21" s="47"/>
    </row>
    <row r="22" spans="1:27" s="42" customFormat="1" ht="15.75" customHeight="1" x14ac:dyDescent="0.25">
      <c r="A22" s="35"/>
      <c r="B22" s="137" t="s">
        <v>19</v>
      </c>
      <c r="C22" s="138"/>
      <c r="D22" s="70"/>
      <c r="E22" s="36"/>
      <c r="F22" s="37"/>
      <c r="G22" s="73">
        <f>SUM(G10:G21)</f>
        <v>229</v>
      </c>
      <c r="H22" s="38">
        <f>SUM(H10:H21)</f>
        <v>1315464.8800000001</v>
      </c>
      <c r="I22" s="38"/>
      <c r="J22" s="37"/>
      <c r="K22" s="37"/>
      <c r="L22" s="37"/>
      <c r="M22" s="39"/>
      <c r="N22" s="40"/>
      <c r="O22" s="40"/>
      <c r="P22" s="41"/>
      <c r="Q22" s="40">
        <f>SUM(Q10:Q21)</f>
        <v>0</v>
      </c>
      <c r="R22" s="40"/>
    </row>
    <row r="23" spans="1:27" s="21" customFormat="1" ht="15.75" customHeight="1" x14ac:dyDescent="0.25">
      <c r="A23" s="136" t="s">
        <v>18</v>
      </c>
      <c r="B23" s="108"/>
      <c r="C23" s="108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9"/>
    </row>
    <row r="24" spans="1:27" s="53" customFormat="1" ht="15.75" x14ac:dyDescent="0.25">
      <c r="A24" s="43"/>
      <c r="B24" s="44">
        <v>1</v>
      </c>
      <c r="C24" s="75" t="s">
        <v>31</v>
      </c>
      <c r="D24" s="75" t="s">
        <v>44</v>
      </c>
      <c r="E24" s="76" t="s">
        <v>12</v>
      </c>
      <c r="F24" s="45">
        <v>5794.28</v>
      </c>
      <c r="G24" s="56">
        <v>4</v>
      </c>
      <c r="H24" s="46">
        <f t="shared" ref="H24:H51" si="6">F24*G24</f>
        <v>23177.119999999999</v>
      </c>
      <c r="I24" s="47"/>
      <c r="J24" s="48">
        <v>1</v>
      </c>
      <c r="K24" s="74" t="str">
        <f t="shared" ref="K24:K51" si="7">C24</f>
        <v>Аккумуляторная батарея</v>
      </c>
      <c r="L24" s="49"/>
      <c r="M24" s="76" t="s">
        <v>12</v>
      </c>
      <c r="N24" s="51">
        <f t="shared" ref="N24:N51" si="8">F24</f>
        <v>5794.28</v>
      </c>
      <c r="O24" s="45"/>
      <c r="P24" s="50">
        <v>4</v>
      </c>
      <c r="Q24" s="52">
        <f t="shared" ref="Q24:Q51" si="9">O24*P24</f>
        <v>0</v>
      </c>
      <c r="R24" s="47"/>
      <c r="S24" s="47"/>
      <c r="T24" s="47"/>
      <c r="U24" s="47"/>
      <c r="V24" s="47"/>
      <c r="W24" s="47"/>
      <c r="X24" s="47"/>
      <c r="Y24" s="47"/>
      <c r="Z24" s="47"/>
      <c r="AA24" s="47"/>
    </row>
    <row r="25" spans="1:27" s="53" customFormat="1" ht="15.75" x14ac:dyDescent="0.25">
      <c r="A25" s="43"/>
      <c r="B25" s="44">
        <v>2</v>
      </c>
      <c r="C25" s="75" t="s">
        <v>31</v>
      </c>
      <c r="D25" s="75" t="s">
        <v>45</v>
      </c>
      <c r="E25" s="76" t="s">
        <v>12</v>
      </c>
      <c r="F25" s="45">
        <v>4474.9650000000001</v>
      </c>
      <c r="G25" s="56">
        <v>4</v>
      </c>
      <c r="H25" s="46">
        <f t="shared" si="6"/>
        <v>17899.86</v>
      </c>
      <c r="I25" s="47"/>
      <c r="J25" s="48">
        <v>2</v>
      </c>
      <c r="K25" s="74" t="str">
        <f t="shared" si="7"/>
        <v>Аккумуляторная батарея</v>
      </c>
      <c r="L25" s="49"/>
      <c r="M25" s="76" t="s">
        <v>12</v>
      </c>
      <c r="N25" s="51">
        <f t="shared" si="8"/>
        <v>4474.9650000000001</v>
      </c>
      <c r="O25" s="45"/>
      <c r="P25" s="50">
        <v>4</v>
      </c>
      <c r="Q25" s="52">
        <f t="shared" si="9"/>
        <v>0</v>
      </c>
      <c r="R25" s="47"/>
      <c r="S25" s="47"/>
      <c r="T25" s="47"/>
      <c r="U25" s="47"/>
      <c r="V25" s="47"/>
      <c r="W25" s="47"/>
      <c r="X25" s="47"/>
      <c r="Y25" s="47"/>
      <c r="Z25" s="47"/>
      <c r="AA25" s="47"/>
    </row>
    <row r="26" spans="1:27" s="53" customFormat="1" ht="15.75" x14ac:dyDescent="0.25">
      <c r="A26" s="43"/>
      <c r="B26" s="44">
        <v>3</v>
      </c>
      <c r="C26" s="75" t="s">
        <v>31</v>
      </c>
      <c r="D26" s="75" t="s">
        <v>46</v>
      </c>
      <c r="E26" s="76" t="s">
        <v>12</v>
      </c>
      <c r="F26" s="45">
        <v>4092.0250000000001</v>
      </c>
      <c r="G26" s="56">
        <v>4</v>
      </c>
      <c r="H26" s="46">
        <f t="shared" si="6"/>
        <v>16368.1</v>
      </c>
      <c r="I26" s="47"/>
      <c r="J26" s="48">
        <v>3</v>
      </c>
      <c r="K26" s="74" t="str">
        <f t="shared" si="7"/>
        <v>Аккумуляторная батарея</v>
      </c>
      <c r="L26" s="49"/>
      <c r="M26" s="76" t="s">
        <v>12</v>
      </c>
      <c r="N26" s="51">
        <f t="shared" si="8"/>
        <v>4092.0250000000001</v>
      </c>
      <c r="O26" s="45"/>
      <c r="P26" s="50">
        <v>4</v>
      </c>
      <c r="Q26" s="52">
        <f t="shared" si="9"/>
        <v>0</v>
      </c>
      <c r="R26" s="47"/>
      <c r="S26" s="47"/>
      <c r="T26" s="47"/>
      <c r="U26" s="47"/>
      <c r="V26" s="47"/>
      <c r="W26" s="47"/>
      <c r="X26" s="47"/>
      <c r="Y26" s="47"/>
      <c r="Z26" s="47"/>
      <c r="AA26" s="47"/>
    </row>
    <row r="27" spans="1:27" s="53" customFormat="1" ht="15.75" x14ac:dyDescent="0.25">
      <c r="A27" s="43"/>
      <c r="B27" s="44">
        <v>4</v>
      </c>
      <c r="C27" s="75" t="s">
        <v>31</v>
      </c>
      <c r="D27" s="75" t="s">
        <v>36</v>
      </c>
      <c r="E27" s="76" t="s">
        <v>12</v>
      </c>
      <c r="F27" s="45">
        <v>2932.94</v>
      </c>
      <c r="G27" s="56">
        <v>3</v>
      </c>
      <c r="H27" s="46">
        <f t="shared" si="6"/>
        <v>8798.82</v>
      </c>
      <c r="I27" s="47"/>
      <c r="J27" s="48">
        <v>4</v>
      </c>
      <c r="K27" s="74" t="str">
        <f t="shared" si="7"/>
        <v>Аккумуляторная батарея</v>
      </c>
      <c r="L27" s="49"/>
      <c r="M27" s="76" t="s">
        <v>12</v>
      </c>
      <c r="N27" s="51">
        <f t="shared" si="8"/>
        <v>2932.94</v>
      </c>
      <c r="O27" s="45"/>
      <c r="P27" s="50">
        <v>3</v>
      </c>
      <c r="Q27" s="52">
        <f t="shared" si="9"/>
        <v>0</v>
      </c>
      <c r="R27" s="47"/>
      <c r="S27" s="47"/>
      <c r="T27" s="47"/>
      <c r="U27" s="47"/>
      <c r="V27" s="47"/>
      <c r="W27" s="47"/>
      <c r="X27" s="47"/>
      <c r="Y27" s="47"/>
      <c r="Z27" s="47"/>
      <c r="AA27" s="47"/>
    </row>
    <row r="28" spans="1:27" s="53" customFormat="1" ht="15.75" x14ac:dyDescent="0.25">
      <c r="A28" s="43"/>
      <c r="B28" s="44">
        <v>5</v>
      </c>
      <c r="C28" s="75" t="s">
        <v>31</v>
      </c>
      <c r="D28" s="75" t="s">
        <v>37</v>
      </c>
      <c r="E28" s="76" t="s">
        <v>12</v>
      </c>
      <c r="F28" s="45">
        <v>3913.0166666666664</v>
      </c>
      <c r="G28" s="56">
        <v>3</v>
      </c>
      <c r="H28" s="46">
        <f t="shared" si="6"/>
        <v>11739.05</v>
      </c>
      <c r="I28" s="47"/>
      <c r="J28" s="48">
        <v>5</v>
      </c>
      <c r="K28" s="74" t="str">
        <f t="shared" si="7"/>
        <v>Аккумуляторная батарея</v>
      </c>
      <c r="L28" s="49"/>
      <c r="M28" s="76" t="s">
        <v>12</v>
      </c>
      <c r="N28" s="51">
        <f t="shared" si="8"/>
        <v>3913.0166666666664</v>
      </c>
      <c r="O28" s="45"/>
      <c r="P28" s="50">
        <v>3</v>
      </c>
      <c r="Q28" s="52">
        <f t="shared" si="9"/>
        <v>0</v>
      </c>
      <c r="R28" s="47"/>
      <c r="S28" s="47"/>
      <c r="T28" s="47"/>
      <c r="U28" s="47"/>
      <c r="V28" s="47"/>
      <c r="W28" s="47"/>
      <c r="X28" s="47"/>
      <c r="Y28" s="47"/>
      <c r="Z28" s="47"/>
      <c r="AA28" s="47"/>
    </row>
    <row r="29" spans="1:27" s="53" customFormat="1" ht="15.75" x14ac:dyDescent="0.25">
      <c r="A29" s="43"/>
      <c r="B29" s="44">
        <v>6</v>
      </c>
      <c r="C29" s="75" t="s">
        <v>31</v>
      </c>
      <c r="D29" s="75" t="s">
        <v>47</v>
      </c>
      <c r="E29" s="76" t="s">
        <v>12</v>
      </c>
      <c r="F29" s="45">
        <v>3431.7966666666666</v>
      </c>
      <c r="G29" s="56">
        <v>3</v>
      </c>
      <c r="H29" s="46">
        <f t="shared" si="6"/>
        <v>10295.39</v>
      </c>
      <c r="I29" s="47"/>
      <c r="J29" s="48">
        <v>6</v>
      </c>
      <c r="K29" s="74" t="str">
        <f t="shared" si="7"/>
        <v>Аккумуляторная батарея</v>
      </c>
      <c r="L29" s="49"/>
      <c r="M29" s="76" t="s">
        <v>12</v>
      </c>
      <c r="N29" s="51">
        <f t="shared" si="8"/>
        <v>3431.7966666666666</v>
      </c>
      <c r="O29" s="45"/>
      <c r="P29" s="50">
        <v>3</v>
      </c>
      <c r="Q29" s="52">
        <f t="shared" si="9"/>
        <v>0</v>
      </c>
      <c r="R29" s="47"/>
      <c r="S29" s="47"/>
      <c r="T29" s="47"/>
      <c r="U29" s="47"/>
      <c r="V29" s="47"/>
      <c r="W29" s="47"/>
      <c r="X29" s="47"/>
      <c r="Y29" s="47"/>
      <c r="Z29" s="47"/>
      <c r="AA29" s="47"/>
    </row>
    <row r="30" spans="1:27" s="53" customFormat="1" ht="15.75" x14ac:dyDescent="0.25">
      <c r="A30" s="43"/>
      <c r="B30" s="44">
        <v>7</v>
      </c>
      <c r="C30" s="75" t="s">
        <v>31</v>
      </c>
      <c r="D30" s="75" t="s">
        <v>48</v>
      </c>
      <c r="E30" s="76" t="s">
        <v>12</v>
      </c>
      <c r="F30" s="45">
        <v>8144.27</v>
      </c>
      <c r="G30" s="56">
        <v>4</v>
      </c>
      <c r="H30" s="46">
        <f t="shared" si="6"/>
        <v>32577.08</v>
      </c>
      <c r="I30" s="47"/>
      <c r="J30" s="48">
        <v>7</v>
      </c>
      <c r="K30" s="74" t="str">
        <f t="shared" si="7"/>
        <v>Аккумуляторная батарея</v>
      </c>
      <c r="L30" s="49"/>
      <c r="M30" s="76" t="s">
        <v>12</v>
      </c>
      <c r="N30" s="51">
        <f t="shared" si="8"/>
        <v>8144.27</v>
      </c>
      <c r="O30" s="45"/>
      <c r="P30" s="50">
        <v>4</v>
      </c>
      <c r="Q30" s="52">
        <f t="shared" si="9"/>
        <v>0</v>
      </c>
      <c r="R30" s="47"/>
      <c r="S30" s="47"/>
      <c r="T30" s="47"/>
      <c r="U30" s="47"/>
      <c r="V30" s="47"/>
      <c r="W30" s="47"/>
      <c r="X30" s="47"/>
      <c r="Y30" s="47"/>
      <c r="Z30" s="47"/>
      <c r="AA30" s="47"/>
    </row>
    <row r="31" spans="1:27" s="53" customFormat="1" ht="15.75" x14ac:dyDescent="0.25">
      <c r="A31" s="43"/>
      <c r="B31" s="44">
        <v>8</v>
      </c>
      <c r="C31" s="75" t="s">
        <v>31</v>
      </c>
      <c r="D31" s="75" t="s">
        <v>49</v>
      </c>
      <c r="E31" s="76" t="s">
        <v>12</v>
      </c>
      <c r="F31" s="45">
        <v>4843.1525000000001</v>
      </c>
      <c r="G31" s="56">
        <v>4</v>
      </c>
      <c r="H31" s="46">
        <f t="shared" si="6"/>
        <v>19372.61</v>
      </c>
      <c r="I31" s="47"/>
      <c r="J31" s="48">
        <v>8</v>
      </c>
      <c r="K31" s="74" t="str">
        <f t="shared" si="7"/>
        <v>Аккумуляторная батарея</v>
      </c>
      <c r="L31" s="49"/>
      <c r="M31" s="76" t="s">
        <v>12</v>
      </c>
      <c r="N31" s="51">
        <f t="shared" si="8"/>
        <v>4843.1525000000001</v>
      </c>
      <c r="O31" s="45"/>
      <c r="P31" s="50">
        <v>4</v>
      </c>
      <c r="Q31" s="52">
        <f t="shared" si="9"/>
        <v>0</v>
      </c>
      <c r="R31" s="47"/>
      <c r="S31" s="47"/>
      <c r="T31" s="47"/>
      <c r="U31" s="47"/>
      <c r="V31" s="47"/>
      <c r="W31" s="47"/>
      <c r="X31" s="47"/>
      <c r="Y31" s="47"/>
      <c r="Z31" s="47"/>
      <c r="AA31" s="47"/>
    </row>
    <row r="32" spans="1:27" s="53" customFormat="1" ht="15.75" x14ac:dyDescent="0.25">
      <c r="A32" s="43"/>
      <c r="B32" s="44">
        <v>9</v>
      </c>
      <c r="C32" s="75" t="s">
        <v>31</v>
      </c>
      <c r="D32" s="75" t="s">
        <v>37</v>
      </c>
      <c r="E32" s="76" t="s">
        <v>12</v>
      </c>
      <c r="F32" s="45">
        <v>3913.0171428571425</v>
      </c>
      <c r="G32" s="56">
        <v>7</v>
      </c>
      <c r="H32" s="46">
        <f t="shared" si="6"/>
        <v>27391.119999999999</v>
      </c>
      <c r="I32" s="47"/>
      <c r="J32" s="48">
        <v>9</v>
      </c>
      <c r="K32" s="74" t="str">
        <f t="shared" si="7"/>
        <v>Аккумуляторная батарея</v>
      </c>
      <c r="L32" s="49"/>
      <c r="M32" s="76" t="s">
        <v>12</v>
      </c>
      <c r="N32" s="51">
        <f t="shared" si="8"/>
        <v>3913.0171428571425</v>
      </c>
      <c r="O32" s="45"/>
      <c r="P32" s="50">
        <v>7</v>
      </c>
      <c r="Q32" s="52">
        <f t="shared" si="9"/>
        <v>0</v>
      </c>
      <c r="R32" s="47"/>
      <c r="S32" s="47"/>
      <c r="T32" s="47"/>
      <c r="U32" s="47"/>
      <c r="V32" s="47"/>
      <c r="W32" s="47"/>
      <c r="X32" s="47"/>
      <c r="Y32" s="47"/>
      <c r="Z32" s="47"/>
      <c r="AA32" s="47"/>
    </row>
    <row r="33" spans="1:27" s="53" customFormat="1" ht="15.75" x14ac:dyDescent="0.25">
      <c r="A33" s="43"/>
      <c r="B33" s="44">
        <v>10</v>
      </c>
      <c r="C33" s="75" t="s">
        <v>31</v>
      </c>
      <c r="D33" s="75" t="s">
        <v>38</v>
      </c>
      <c r="E33" s="76" t="s">
        <v>12</v>
      </c>
      <c r="F33" s="45">
        <v>4891.2714285714292</v>
      </c>
      <c r="G33" s="56">
        <v>14</v>
      </c>
      <c r="H33" s="46">
        <f t="shared" si="6"/>
        <v>68477.8</v>
      </c>
      <c r="I33" s="47"/>
      <c r="J33" s="48">
        <v>10</v>
      </c>
      <c r="K33" s="74" t="str">
        <f t="shared" si="7"/>
        <v>Аккумуляторная батарея</v>
      </c>
      <c r="L33" s="49"/>
      <c r="M33" s="76" t="s">
        <v>12</v>
      </c>
      <c r="N33" s="51">
        <f t="shared" si="8"/>
        <v>4891.2714285714292</v>
      </c>
      <c r="O33" s="45"/>
      <c r="P33" s="50">
        <v>14</v>
      </c>
      <c r="Q33" s="52">
        <f t="shared" si="9"/>
        <v>0</v>
      </c>
      <c r="R33" s="47"/>
      <c r="S33" s="47"/>
      <c r="T33" s="47"/>
      <c r="U33" s="47"/>
      <c r="V33" s="47"/>
      <c r="W33" s="47"/>
      <c r="X33" s="47"/>
      <c r="Y33" s="47"/>
      <c r="Z33" s="47"/>
      <c r="AA33" s="47"/>
    </row>
    <row r="34" spans="1:27" s="53" customFormat="1" ht="15.75" x14ac:dyDescent="0.25">
      <c r="A34" s="43"/>
      <c r="B34" s="44">
        <v>11</v>
      </c>
      <c r="C34" s="75" t="s">
        <v>31</v>
      </c>
      <c r="D34" s="75" t="s">
        <v>39</v>
      </c>
      <c r="E34" s="76" t="s">
        <v>12</v>
      </c>
      <c r="F34" s="45">
        <v>7391.2550000000001</v>
      </c>
      <c r="G34" s="56">
        <v>2</v>
      </c>
      <c r="H34" s="46">
        <f t="shared" si="6"/>
        <v>14782.51</v>
      </c>
      <c r="I34" s="47"/>
      <c r="J34" s="48">
        <v>11</v>
      </c>
      <c r="K34" s="74" t="str">
        <f t="shared" si="7"/>
        <v>Аккумуляторная батарея</v>
      </c>
      <c r="L34" s="49"/>
      <c r="M34" s="76" t="s">
        <v>12</v>
      </c>
      <c r="N34" s="51">
        <f t="shared" si="8"/>
        <v>7391.2550000000001</v>
      </c>
      <c r="O34" s="45"/>
      <c r="P34" s="50">
        <v>2</v>
      </c>
      <c r="Q34" s="52">
        <f t="shared" si="9"/>
        <v>0</v>
      </c>
      <c r="R34" s="47"/>
      <c r="S34" s="47"/>
      <c r="T34" s="47"/>
      <c r="U34" s="47"/>
      <c r="V34" s="47"/>
      <c r="W34" s="47"/>
      <c r="X34" s="47"/>
      <c r="Y34" s="47"/>
      <c r="Z34" s="47"/>
      <c r="AA34" s="47"/>
    </row>
    <row r="35" spans="1:27" s="53" customFormat="1" ht="15.75" x14ac:dyDescent="0.25">
      <c r="A35" s="43"/>
      <c r="B35" s="44">
        <v>12</v>
      </c>
      <c r="C35" s="75" t="s">
        <v>31</v>
      </c>
      <c r="D35" s="75" t="s">
        <v>40</v>
      </c>
      <c r="E35" s="76" t="s">
        <v>12</v>
      </c>
      <c r="F35" s="45">
        <v>7113.585</v>
      </c>
      <c r="G35" s="56">
        <v>6</v>
      </c>
      <c r="H35" s="46">
        <f t="shared" si="6"/>
        <v>42681.51</v>
      </c>
      <c r="I35" s="47"/>
      <c r="J35" s="48">
        <v>12</v>
      </c>
      <c r="K35" s="74" t="str">
        <f t="shared" si="7"/>
        <v>Аккумуляторная батарея</v>
      </c>
      <c r="L35" s="49"/>
      <c r="M35" s="76" t="s">
        <v>12</v>
      </c>
      <c r="N35" s="51">
        <f t="shared" si="8"/>
        <v>7113.585</v>
      </c>
      <c r="O35" s="45"/>
      <c r="P35" s="50">
        <v>6</v>
      </c>
      <c r="Q35" s="52">
        <f t="shared" si="9"/>
        <v>0</v>
      </c>
      <c r="R35" s="47"/>
      <c r="S35" s="47"/>
      <c r="T35" s="47"/>
      <c r="U35" s="47"/>
      <c r="V35" s="47"/>
      <c r="W35" s="47"/>
      <c r="X35" s="47"/>
      <c r="Y35" s="47"/>
      <c r="Z35" s="47"/>
      <c r="AA35" s="47"/>
    </row>
    <row r="36" spans="1:27" s="53" customFormat="1" ht="15.75" x14ac:dyDescent="0.25">
      <c r="A36" s="43"/>
      <c r="B36" s="44">
        <v>13</v>
      </c>
      <c r="C36" s="75" t="s">
        <v>31</v>
      </c>
      <c r="D36" s="75" t="s">
        <v>50</v>
      </c>
      <c r="E36" s="76" t="s">
        <v>12</v>
      </c>
      <c r="F36" s="45">
        <v>6587.4575000000004</v>
      </c>
      <c r="G36" s="56">
        <v>8</v>
      </c>
      <c r="H36" s="46">
        <f t="shared" si="6"/>
        <v>52699.66</v>
      </c>
      <c r="I36" s="47"/>
      <c r="J36" s="48">
        <v>13</v>
      </c>
      <c r="K36" s="74" t="str">
        <f t="shared" si="7"/>
        <v>Аккумуляторная батарея</v>
      </c>
      <c r="L36" s="49"/>
      <c r="M36" s="76" t="s">
        <v>12</v>
      </c>
      <c r="N36" s="51">
        <f t="shared" si="8"/>
        <v>6587.4575000000004</v>
      </c>
      <c r="O36" s="45"/>
      <c r="P36" s="50">
        <v>8</v>
      </c>
      <c r="Q36" s="52">
        <f t="shared" si="9"/>
        <v>0</v>
      </c>
      <c r="R36" s="47"/>
      <c r="S36" s="47"/>
      <c r="T36" s="47"/>
      <c r="U36" s="47"/>
      <c r="V36" s="47"/>
      <c r="W36" s="47"/>
      <c r="X36" s="47"/>
      <c r="Y36" s="47"/>
      <c r="Z36" s="47"/>
      <c r="AA36" s="47"/>
    </row>
    <row r="37" spans="1:27" s="53" customFormat="1" ht="15.75" x14ac:dyDescent="0.25">
      <c r="A37" s="43"/>
      <c r="B37" s="44">
        <v>14</v>
      </c>
      <c r="C37" s="75" t="s">
        <v>31</v>
      </c>
      <c r="D37" s="75" t="s">
        <v>51</v>
      </c>
      <c r="E37" s="76" t="s">
        <v>12</v>
      </c>
      <c r="F37" s="45">
        <v>5261.33</v>
      </c>
      <c r="G37" s="56">
        <v>8</v>
      </c>
      <c r="H37" s="46">
        <f t="shared" si="6"/>
        <v>42090.64</v>
      </c>
      <c r="I37" s="47"/>
      <c r="J37" s="48">
        <v>14</v>
      </c>
      <c r="K37" s="74" t="str">
        <f t="shared" si="7"/>
        <v>Аккумуляторная батарея</v>
      </c>
      <c r="L37" s="49"/>
      <c r="M37" s="76" t="s">
        <v>12</v>
      </c>
      <c r="N37" s="51">
        <f t="shared" si="8"/>
        <v>5261.33</v>
      </c>
      <c r="O37" s="45"/>
      <c r="P37" s="50">
        <v>8</v>
      </c>
      <c r="Q37" s="52">
        <f t="shared" si="9"/>
        <v>0</v>
      </c>
      <c r="R37" s="47"/>
      <c r="S37" s="47"/>
      <c r="T37" s="47"/>
      <c r="U37" s="47"/>
      <c r="V37" s="47"/>
      <c r="W37" s="47"/>
      <c r="X37" s="47"/>
      <c r="Y37" s="47"/>
      <c r="Z37" s="47"/>
      <c r="AA37" s="47"/>
    </row>
    <row r="38" spans="1:27" s="53" customFormat="1" ht="15.75" x14ac:dyDescent="0.25">
      <c r="A38" s="43"/>
      <c r="B38" s="44">
        <v>15</v>
      </c>
      <c r="C38" s="75" t="s">
        <v>31</v>
      </c>
      <c r="D38" s="75" t="s">
        <v>52</v>
      </c>
      <c r="E38" s="76" t="s">
        <v>12</v>
      </c>
      <c r="F38" s="45">
        <v>5736.3225000000002</v>
      </c>
      <c r="G38" s="56">
        <v>8</v>
      </c>
      <c r="H38" s="46">
        <f t="shared" si="6"/>
        <v>45890.58</v>
      </c>
      <c r="I38" s="47"/>
      <c r="J38" s="48">
        <v>15</v>
      </c>
      <c r="K38" s="74" t="str">
        <f t="shared" si="7"/>
        <v>Аккумуляторная батарея</v>
      </c>
      <c r="L38" s="49"/>
      <c r="M38" s="76" t="s">
        <v>12</v>
      </c>
      <c r="N38" s="51">
        <f t="shared" si="8"/>
        <v>5736.3225000000002</v>
      </c>
      <c r="O38" s="45"/>
      <c r="P38" s="50">
        <v>8</v>
      </c>
      <c r="Q38" s="52">
        <f t="shared" si="9"/>
        <v>0</v>
      </c>
      <c r="R38" s="47"/>
      <c r="S38" s="47"/>
      <c r="T38" s="47"/>
      <c r="U38" s="47"/>
      <c r="V38" s="47"/>
      <c r="W38" s="47"/>
      <c r="X38" s="47"/>
      <c r="Y38" s="47"/>
      <c r="Z38" s="47"/>
      <c r="AA38" s="47"/>
    </row>
    <row r="39" spans="1:27" s="53" customFormat="1" ht="15.75" x14ac:dyDescent="0.25">
      <c r="A39" s="43"/>
      <c r="B39" s="44">
        <v>16</v>
      </c>
      <c r="C39" s="75" t="s">
        <v>31</v>
      </c>
      <c r="D39" s="75" t="s">
        <v>40</v>
      </c>
      <c r="E39" s="76" t="s">
        <v>12</v>
      </c>
      <c r="F39" s="45">
        <v>7113.585</v>
      </c>
      <c r="G39" s="56">
        <v>8</v>
      </c>
      <c r="H39" s="46">
        <f t="shared" si="6"/>
        <v>56908.68</v>
      </c>
      <c r="I39" s="47"/>
      <c r="J39" s="48">
        <v>16</v>
      </c>
      <c r="K39" s="74" t="str">
        <f t="shared" si="7"/>
        <v>Аккумуляторная батарея</v>
      </c>
      <c r="L39" s="49"/>
      <c r="M39" s="76" t="s">
        <v>12</v>
      </c>
      <c r="N39" s="51">
        <f t="shared" si="8"/>
        <v>7113.585</v>
      </c>
      <c r="O39" s="45"/>
      <c r="P39" s="50">
        <v>8</v>
      </c>
      <c r="Q39" s="52">
        <f t="shared" si="9"/>
        <v>0</v>
      </c>
      <c r="R39" s="47"/>
      <c r="S39" s="47"/>
      <c r="T39" s="47"/>
      <c r="U39" s="47"/>
      <c r="V39" s="47"/>
      <c r="W39" s="47"/>
      <c r="X39" s="47"/>
      <c r="Y39" s="47"/>
      <c r="Z39" s="47"/>
      <c r="AA39" s="47"/>
    </row>
    <row r="40" spans="1:27" s="53" customFormat="1" ht="31.5" x14ac:dyDescent="0.25">
      <c r="A40" s="43"/>
      <c r="B40" s="44">
        <v>17</v>
      </c>
      <c r="C40" s="75" t="s">
        <v>31</v>
      </c>
      <c r="D40" s="75" t="s">
        <v>53</v>
      </c>
      <c r="E40" s="76" t="s">
        <v>12</v>
      </c>
      <c r="F40" s="45">
        <v>8295.4</v>
      </c>
      <c r="G40" s="56">
        <v>1</v>
      </c>
      <c r="H40" s="46">
        <f t="shared" si="6"/>
        <v>8295.4</v>
      </c>
      <c r="I40" s="47"/>
      <c r="J40" s="48">
        <v>17</v>
      </c>
      <c r="K40" s="74" t="str">
        <f t="shared" si="7"/>
        <v>Аккумуляторная батарея</v>
      </c>
      <c r="L40" s="49"/>
      <c r="M40" s="76" t="s">
        <v>12</v>
      </c>
      <c r="N40" s="51">
        <f t="shared" si="8"/>
        <v>8295.4</v>
      </c>
      <c r="O40" s="45"/>
      <c r="P40" s="50">
        <v>1</v>
      </c>
      <c r="Q40" s="52">
        <f t="shared" si="9"/>
        <v>0</v>
      </c>
      <c r="R40" s="47"/>
      <c r="S40" s="47"/>
      <c r="T40" s="47"/>
      <c r="U40" s="47"/>
      <c r="V40" s="47"/>
      <c r="W40" s="47"/>
      <c r="X40" s="47"/>
      <c r="Y40" s="47"/>
      <c r="Z40" s="47"/>
      <c r="AA40" s="47"/>
    </row>
    <row r="41" spans="1:27" s="53" customFormat="1" ht="15.75" x14ac:dyDescent="0.25">
      <c r="A41" s="43"/>
      <c r="B41" s="44">
        <v>18</v>
      </c>
      <c r="C41" s="75" t="s">
        <v>31</v>
      </c>
      <c r="D41" s="75" t="s">
        <v>34</v>
      </c>
      <c r="E41" s="76" t="s">
        <v>12</v>
      </c>
      <c r="F41" s="45">
        <v>10359.014999999999</v>
      </c>
      <c r="G41" s="56">
        <v>2</v>
      </c>
      <c r="H41" s="46">
        <f t="shared" si="6"/>
        <v>20718.03</v>
      </c>
      <c r="I41" s="47"/>
      <c r="J41" s="48">
        <v>18</v>
      </c>
      <c r="K41" s="74" t="str">
        <f t="shared" si="7"/>
        <v>Аккумуляторная батарея</v>
      </c>
      <c r="L41" s="49"/>
      <c r="M41" s="76" t="s">
        <v>12</v>
      </c>
      <c r="N41" s="51">
        <f t="shared" si="8"/>
        <v>10359.014999999999</v>
      </c>
      <c r="O41" s="45"/>
      <c r="P41" s="50">
        <v>2</v>
      </c>
      <c r="Q41" s="52">
        <f t="shared" si="9"/>
        <v>0</v>
      </c>
      <c r="R41" s="47"/>
      <c r="S41" s="47"/>
      <c r="T41" s="47"/>
      <c r="U41" s="47"/>
      <c r="V41" s="47"/>
      <c r="W41" s="47"/>
      <c r="X41" s="47"/>
      <c r="Y41" s="47"/>
      <c r="Z41" s="47"/>
      <c r="AA41" s="47"/>
    </row>
    <row r="42" spans="1:27" s="53" customFormat="1" ht="15.75" x14ac:dyDescent="0.25">
      <c r="A42" s="43"/>
      <c r="B42" s="44">
        <v>19</v>
      </c>
      <c r="C42" s="75" t="s">
        <v>31</v>
      </c>
      <c r="D42" s="75" t="s">
        <v>45</v>
      </c>
      <c r="E42" s="76" t="s">
        <v>12</v>
      </c>
      <c r="F42" s="45">
        <v>4474.9650000000001</v>
      </c>
      <c r="G42" s="56">
        <v>2</v>
      </c>
      <c r="H42" s="46">
        <f t="shared" si="6"/>
        <v>8949.93</v>
      </c>
      <c r="I42" s="47"/>
      <c r="J42" s="48">
        <v>19</v>
      </c>
      <c r="K42" s="74" t="str">
        <f t="shared" si="7"/>
        <v>Аккумуляторная батарея</v>
      </c>
      <c r="L42" s="49"/>
      <c r="M42" s="76" t="s">
        <v>12</v>
      </c>
      <c r="N42" s="51">
        <f t="shared" si="8"/>
        <v>4474.9650000000001</v>
      </c>
      <c r="O42" s="45"/>
      <c r="P42" s="50">
        <v>2</v>
      </c>
      <c r="Q42" s="52">
        <f t="shared" si="9"/>
        <v>0</v>
      </c>
      <c r="R42" s="47"/>
      <c r="S42" s="47"/>
      <c r="T42" s="47"/>
      <c r="U42" s="47"/>
      <c r="V42" s="47"/>
      <c r="W42" s="47"/>
      <c r="X42" s="47"/>
      <c r="Y42" s="47"/>
      <c r="Z42" s="47"/>
      <c r="AA42" s="47"/>
    </row>
    <row r="43" spans="1:27" s="53" customFormat="1" ht="15.75" x14ac:dyDescent="0.25">
      <c r="A43" s="43"/>
      <c r="B43" s="44">
        <v>20</v>
      </c>
      <c r="C43" s="75" t="s">
        <v>31</v>
      </c>
      <c r="D43" s="75" t="s">
        <v>54</v>
      </c>
      <c r="E43" s="76" t="s">
        <v>12</v>
      </c>
      <c r="F43" s="45">
        <v>8863.5757142857146</v>
      </c>
      <c r="G43" s="56">
        <v>7</v>
      </c>
      <c r="H43" s="46">
        <f t="shared" si="6"/>
        <v>62045.03</v>
      </c>
      <c r="I43" s="47"/>
      <c r="J43" s="48">
        <v>20</v>
      </c>
      <c r="K43" s="74" t="str">
        <f t="shared" si="7"/>
        <v>Аккумуляторная батарея</v>
      </c>
      <c r="L43" s="49"/>
      <c r="M43" s="76" t="s">
        <v>12</v>
      </c>
      <c r="N43" s="51">
        <f t="shared" si="8"/>
        <v>8863.5757142857146</v>
      </c>
      <c r="O43" s="45"/>
      <c r="P43" s="50">
        <v>7</v>
      </c>
      <c r="Q43" s="52">
        <f t="shared" si="9"/>
        <v>0</v>
      </c>
      <c r="R43" s="47"/>
      <c r="S43" s="47"/>
      <c r="T43" s="47"/>
      <c r="U43" s="47"/>
      <c r="V43" s="47"/>
      <c r="W43" s="47"/>
      <c r="X43" s="47"/>
      <c r="Y43" s="47"/>
      <c r="Z43" s="47"/>
      <c r="AA43" s="47"/>
    </row>
    <row r="44" spans="1:27" s="53" customFormat="1" ht="15.75" x14ac:dyDescent="0.25">
      <c r="A44" s="43"/>
      <c r="B44" s="44">
        <v>21</v>
      </c>
      <c r="C44" s="75" t="s">
        <v>31</v>
      </c>
      <c r="D44" s="75" t="s">
        <v>55</v>
      </c>
      <c r="E44" s="76" t="s">
        <v>12</v>
      </c>
      <c r="F44" s="45">
        <v>5354.5083333333332</v>
      </c>
      <c r="G44" s="56">
        <v>6</v>
      </c>
      <c r="H44" s="46">
        <f t="shared" si="6"/>
        <v>32127.05</v>
      </c>
      <c r="I44" s="47"/>
      <c r="J44" s="48">
        <v>21</v>
      </c>
      <c r="K44" s="74" t="str">
        <f t="shared" si="7"/>
        <v>Аккумуляторная батарея</v>
      </c>
      <c r="L44" s="49"/>
      <c r="M44" s="76" t="s">
        <v>12</v>
      </c>
      <c r="N44" s="51">
        <f t="shared" si="8"/>
        <v>5354.5083333333332</v>
      </c>
      <c r="O44" s="45"/>
      <c r="P44" s="50">
        <v>6</v>
      </c>
      <c r="Q44" s="52">
        <f t="shared" si="9"/>
        <v>0</v>
      </c>
      <c r="R44" s="47"/>
      <c r="S44" s="47"/>
      <c r="T44" s="47"/>
      <c r="U44" s="47"/>
      <c r="V44" s="47"/>
      <c r="W44" s="47"/>
      <c r="X44" s="47"/>
      <c r="Y44" s="47"/>
      <c r="Z44" s="47"/>
      <c r="AA44" s="47"/>
    </row>
    <row r="45" spans="1:27" s="53" customFormat="1" ht="15.75" x14ac:dyDescent="0.25">
      <c r="A45" s="43"/>
      <c r="B45" s="44">
        <v>22</v>
      </c>
      <c r="C45" s="75" t="s">
        <v>31</v>
      </c>
      <c r="D45" s="75" t="s">
        <v>56</v>
      </c>
      <c r="E45" s="76" t="s">
        <v>12</v>
      </c>
      <c r="F45" s="45">
        <v>4272.6899999999996</v>
      </c>
      <c r="G45" s="56">
        <v>1</v>
      </c>
      <c r="H45" s="46">
        <f t="shared" si="6"/>
        <v>4272.6899999999996</v>
      </c>
      <c r="I45" s="47"/>
      <c r="J45" s="48">
        <v>22</v>
      </c>
      <c r="K45" s="74" t="str">
        <f t="shared" si="7"/>
        <v>Аккумуляторная батарея</v>
      </c>
      <c r="L45" s="49"/>
      <c r="M45" s="76" t="s">
        <v>12</v>
      </c>
      <c r="N45" s="51">
        <f t="shared" si="8"/>
        <v>4272.6899999999996</v>
      </c>
      <c r="O45" s="45"/>
      <c r="P45" s="50">
        <v>1</v>
      </c>
      <c r="Q45" s="52">
        <f t="shared" si="9"/>
        <v>0</v>
      </c>
      <c r="R45" s="47"/>
      <c r="S45" s="47"/>
      <c r="T45" s="47"/>
      <c r="U45" s="47"/>
      <c r="V45" s="47"/>
      <c r="W45" s="47"/>
      <c r="X45" s="47"/>
      <c r="Y45" s="47"/>
      <c r="Z45" s="47"/>
      <c r="AA45" s="47"/>
    </row>
    <row r="46" spans="1:27" s="53" customFormat="1" ht="15.75" x14ac:dyDescent="0.25">
      <c r="A46" s="43"/>
      <c r="B46" s="44">
        <v>23</v>
      </c>
      <c r="C46" s="75" t="s">
        <v>31</v>
      </c>
      <c r="D46" s="75" t="s">
        <v>37</v>
      </c>
      <c r="E46" s="76" t="s">
        <v>12</v>
      </c>
      <c r="F46" s="45">
        <v>3913.02</v>
      </c>
      <c r="G46" s="56">
        <v>1</v>
      </c>
      <c r="H46" s="46">
        <f t="shared" si="6"/>
        <v>3913.02</v>
      </c>
      <c r="I46" s="47"/>
      <c r="J46" s="48">
        <v>23</v>
      </c>
      <c r="K46" s="74" t="str">
        <f t="shared" si="7"/>
        <v>Аккумуляторная батарея</v>
      </c>
      <c r="L46" s="49"/>
      <c r="M46" s="76" t="s">
        <v>12</v>
      </c>
      <c r="N46" s="51">
        <f t="shared" si="8"/>
        <v>3913.02</v>
      </c>
      <c r="O46" s="45"/>
      <c r="P46" s="50">
        <v>1</v>
      </c>
      <c r="Q46" s="52">
        <f t="shared" si="9"/>
        <v>0</v>
      </c>
      <c r="R46" s="47"/>
      <c r="S46" s="47"/>
      <c r="T46" s="47"/>
      <c r="U46" s="47"/>
      <c r="V46" s="47"/>
      <c r="W46" s="47"/>
      <c r="X46" s="47"/>
      <c r="Y46" s="47"/>
      <c r="Z46" s="47"/>
      <c r="AA46" s="47"/>
    </row>
    <row r="47" spans="1:27" s="53" customFormat="1" ht="15.75" x14ac:dyDescent="0.25">
      <c r="A47" s="43"/>
      <c r="B47" s="44">
        <v>24</v>
      </c>
      <c r="C47" s="75" t="s">
        <v>31</v>
      </c>
      <c r="D47" s="75" t="s">
        <v>38</v>
      </c>
      <c r="E47" s="76" t="s">
        <v>12</v>
      </c>
      <c r="F47" s="45">
        <v>4891.2714285714292</v>
      </c>
      <c r="G47" s="56">
        <v>14</v>
      </c>
      <c r="H47" s="46">
        <f t="shared" si="6"/>
        <v>68477.8</v>
      </c>
      <c r="I47" s="47"/>
      <c r="J47" s="48">
        <v>24</v>
      </c>
      <c r="K47" s="74" t="str">
        <f t="shared" si="7"/>
        <v>Аккумуляторная батарея</v>
      </c>
      <c r="L47" s="49"/>
      <c r="M47" s="76" t="s">
        <v>12</v>
      </c>
      <c r="N47" s="51">
        <f t="shared" si="8"/>
        <v>4891.2714285714292</v>
      </c>
      <c r="O47" s="45"/>
      <c r="P47" s="50">
        <v>14</v>
      </c>
      <c r="Q47" s="52">
        <f t="shared" si="9"/>
        <v>0</v>
      </c>
      <c r="R47" s="47"/>
      <c r="S47" s="47"/>
      <c r="T47" s="47"/>
      <c r="U47" s="47"/>
      <c r="V47" s="47"/>
      <c r="W47" s="47"/>
      <c r="X47" s="47"/>
      <c r="Y47" s="47"/>
      <c r="Z47" s="47"/>
      <c r="AA47" s="47"/>
    </row>
    <row r="48" spans="1:27" s="53" customFormat="1" ht="15.75" x14ac:dyDescent="0.25">
      <c r="A48" s="43"/>
      <c r="B48" s="44">
        <v>25</v>
      </c>
      <c r="C48" s="75" t="s">
        <v>31</v>
      </c>
      <c r="D48" s="75" t="s">
        <v>40</v>
      </c>
      <c r="E48" s="76" t="s">
        <v>12</v>
      </c>
      <c r="F48" s="45">
        <v>7113.585</v>
      </c>
      <c r="G48" s="56">
        <v>8</v>
      </c>
      <c r="H48" s="46">
        <f t="shared" si="6"/>
        <v>56908.68</v>
      </c>
      <c r="I48" s="47"/>
      <c r="J48" s="48">
        <v>25</v>
      </c>
      <c r="K48" s="74" t="str">
        <f t="shared" si="7"/>
        <v>Аккумуляторная батарея</v>
      </c>
      <c r="L48" s="49"/>
      <c r="M48" s="76" t="s">
        <v>12</v>
      </c>
      <c r="N48" s="51">
        <f t="shared" si="8"/>
        <v>7113.585</v>
      </c>
      <c r="O48" s="45"/>
      <c r="P48" s="50">
        <v>8</v>
      </c>
      <c r="Q48" s="52">
        <f t="shared" si="9"/>
        <v>0</v>
      </c>
      <c r="R48" s="47"/>
      <c r="S48" s="47"/>
      <c r="T48" s="47"/>
      <c r="U48" s="47"/>
      <c r="V48" s="47"/>
      <c r="W48" s="47"/>
      <c r="X48" s="47"/>
      <c r="Y48" s="47"/>
      <c r="Z48" s="47"/>
      <c r="AA48" s="47"/>
    </row>
    <row r="49" spans="1:27" s="53" customFormat="1" ht="15.75" x14ac:dyDescent="0.25">
      <c r="A49" s="43"/>
      <c r="B49" s="44">
        <v>26</v>
      </c>
      <c r="C49" s="75" t="s">
        <v>31</v>
      </c>
      <c r="D49" s="75" t="s">
        <v>57</v>
      </c>
      <c r="E49" s="76" t="s">
        <v>12</v>
      </c>
      <c r="F49" s="45">
        <v>8749.94</v>
      </c>
      <c r="G49" s="56">
        <v>2</v>
      </c>
      <c r="H49" s="46">
        <f t="shared" si="6"/>
        <v>17499.88</v>
      </c>
      <c r="I49" s="47"/>
      <c r="J49" s="48">
        <v>26</v>
      </c>
      <c r="K49" s="74" t="str">
        <f t="shared" si="7"/>
        <v>Аккумуляторная батарея</v>
      </c>
      <c r="L49" s="49"/>
      <c r="M49" s="76" t="s">
        <v>12</v>
      </c>
      <c r="N49" s="51">
        <f t="shared" si="8"/>
        <v>8749.94</v>
      </c>
      <c r="O49" s="45"/>
      <c r="P49" s="50">
        <v>2</v>
      </c>
      <c r="Q49" s="52">
        <f t="shared" si="9"/>
        <v>0</v>
      </c>
      <c r="R49" s="47"/>
      <c r="S49" s="47"/>
      <c r="T49" s="47"/>
      <c r="U49" s="47"/>
      <c r="V49" s="47"/>
      <c r="W49" s="47"/>
      <c r="X49" s="47"/>
      <c r="Y49" s="47"/>
      <c r="Z49" s="47"/>
      <c r="AA49" s="47"/>
    </row>
    <row r="50" spans="1:27" s="53" customFormat="1" ht="15.75" x14ac:dyDescent="0.25">
      <c r="A50" s="43"/>
      <c r="B50" s="44">
        <v>27</v>
      </c>
      <c r="C50" s="75" t="s">
        <v>31</v>
      </c>
      <c r="D50" s="75" t="s">
        <v>58</v>
      </c>
      <c r="E50" s="76" t="s">
        <v>12</v>
      </c>
      <c r="F50" s="45">
        <v>3029.5259999999998</v>
      </c>
      <c r="G50" s="56">
        <v>5</v>
      </c>
      <c r="H50" s="46">
        <f t="shared" si="6"/>
        <v>15147.63</v>
      </c>
      <c r="I50" s="47"/>
      <c r="J50" s="48">
        <v>27</v>
      </c>
      <c r="K50" s="74" t="str">
        <f t="shared" si="7"/>
        <v>Аккумуляторная батарея</v>
      </c>
      <c r="L50" s="49"/>
      <c r="M50" s="76" t="s">
        <v>12</v>
      </c>
      <c r="N50" s="51">
        <f t="shared" si="8"/>
        <v>3029.5259999999998</v>
      </c>
      <c r="O50" s="45"/>
      <c r="P50" s="50">
        <v>5</v>
      </c>
      <c r="Q50" s="52">
        <f t="shared" si="9"/>
        <v>0</v>
      </c>
      <c r="R50" s="47"/>
      <c r="S50" s="47"/>
      <c r="T50" s="47"/>
      <c r="U50" s="47"/>
      <c r="V50" s="47"/>
      <c r="W50" s="47"/>
      <c r="X50" s="47"/>
      <c r="Y50" s="47"/>
      <c r="Z50" s="47"/>
      <c r="AA50" s="47"/>
    </row>
    <row r="51" spans="1:27" s="53" customFormat="1" ht="16.5" thickBot="1" x14ac:dyDescent="0.3">
      <c r="A51" s="43"/>
      <c r="B51" s="44">
        <v>28</v>
      </c>
      <c r="C51" s="75" t="s">
        <v>31</v>
      </c>
      <c r="D51" s="75" t="s">
        <v>59</v>
      </c>
      <c r="E51" s="76" t="s">
        <v>12</v>
      </c>
      <c r="F51" s="45">
        <v>2926.1185714285716</v>
      </c>
      <c r="G51" s="56">
        <v>14</v>
      </c>
      <c r="H51" s="46">
        <f t="shared" si="6"/>
        <v>40965.660000000003</v>
      </c>
      <c r="I51" s="47"/>
      <c r="J51" s="48">
        <v>28</v>
      </c>
      <c r="K51" s="74" t="str">
        <f t="shared" si="7"/>
        <v>Аккумуляторная батарея</v>
      </c>
      <c r="L51" s="49"/>
      <c r="M51" s="76" t="s">
        <v>12</v>
      </c>
      <c r="N51" s="51">
        <f t="shared" si="8"/>
        <v>2926.1185714285716</v>
      </c>
      <c r="O51" s="45"/>
      <c r="P51" s="50">
        <v>14</v>
      </c>
      <c r="Q51" s="52">
        <f t="shared" si="9"/>
        <v>0</v>
      </c>
      <c r="R51" s="47"/>
      <c r="S51" s="47"/>
      <c r="T51" s="47"/>
      <c r="U51" s="47"/>
      <c r="V51" s="47"/>
      <c r="W51" s="47"/>
      <c r="X51" s="47"/>
      <c r="Y51" s="47"/>
      <c r="Z51" s="47"/>
      <c r="AA51" s="47"/>
    </row>
    <row r="52" spans="1:27" s="21" customFormat="1" ht="17.25" customHeight="1" thickBot="1" x14ac:dyDescent="0.3">
      <c r="A52" s="25"/>
      <c r="B52" s="105" t="s">
        <v>26</v>
      </c>
      <c r="C52" s="106"/>
      <c r="D52" s="71"/>
      <c r="E52" s="26"/>
      <c r="F52" s="23"/>
      <c r="G52" s="77">
        <f>SUM(G24:G51)</f>
        <v>153</v>
      </c>
      <c r="H52" s="27">
        <f>SUM(H24:H51)</f>
        <v>830471.33000000031</v>
      </c>
      <c r="I52" s="27"/>
      <c r="J52" s="23"/>
      <c r="K52" s="23"/>
      <c r="L52" s="23"/>
      <c r="M52" s="24"/>
      <c r="N52" s="28"/>
      <c r="O52" s="28"/>
      <c r="P52" s="86">
        <f>SUM(P24:P51)</f>
        <v>153</v>
      </c>
      <c r="Q52" s="28"/>
      <c r="R52" s="28"/>
    </row>
    <row r="53" spans="1:27" s="21" customFormat="1" ht="15.75" customHeight="1" x14ac:dyDescent="0.25">
      <c r="A53" s="101" t="s">
        <v>20</v>
      </c>
      <c r="B53" s="102"/>
      <c r="C53" s="102"/>
      <c r="D53" s="102"/>
      <c r="E53" s="103"/>
      <c r="F53" s="103"/>
      <c r="G53" s="103"/>
      <c r="H53" s="103"/>
      <c r="I53" s="103"/>
      <c r="J53" s="103"/>
      <c r="K53" s="103"/>
      <c r="L53" s="103"/>
      <c r="M53" s="103"/>
      <c r="N53" s="103"/>
      <c r="O53" s="103"/>
      <c r="P53" s="103"/>
      <c r="Q53" s="103"/>
      <c r="R53" s="104"/>
    </row>
    <row r="54" spans="1:27" s="21" customFormat="1" ht="15.75" customHeight="1" x14ac:dyDescent="0.25">
      <c r="A54" s="101" t="s">
        <v>27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4"/>
    </row>
    <row r="55" spans="1:27" ht="30" x14ac:dyDescent="0.25">
      <c r="A55" s="6"/>
      <c r="B55" s="44">
        <v>1</v>
      </c>
      <c r="C55" s="78" t="s">
        <v>61</v>
      </c>
      <c r="D55" s="58" t="s">
        <v>60</v>
      </c>
      <c r="E55" s="76" t="s">
        <v>12</v>
      </c>
      <c r="F55" s="80">
        <v>847.46</v>
      </c>
      <c r="G55" s="83">
        <v>1</v>
      </c>
      <c r="H55" s="84">
        <f>G55*F55</f>
        <v>847.46</v>
      </c>
      <c r="I55" s="1"/>
      <c r="J55" s="48">
        <v>1</v>
      </c>
      <c r="K55" s="85" t="str">
        <f>C55</f>
        <v xml:space="preserve">Аккумулятор </v>
      </c>
      <c r="L55" s="49"/>
      <c r="M55" s="76" t="s">
        <v>12</v>
      </c>
      <c r="N55" s="51">
        <v>847.46</v>
      </c>
      <c r="O55" s="45"/>
      <c r="P55" s="50">
        <v>1</v>
      </c>
      <c r="Q55" s="52">
        <f>O55*P55</f>
        <v>0</v>
      </c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30" x14ac:dyDescent="0.25">
      <c r="A56" s="6"/>
      <c r="B56" s="57">
        <v>2</v>
      </c>
      <c r="C56" s="79" t="s">
        <v>61</v>
      </c>
      <c r="D56" s="55" t="s">
        <v>62</v>
      </c>
      <c r="E56" s="76" t="s">
        <v>12</v>
      </c>
      <c r="F56" s="80">
        <v>1355.93</v>
      </c>
      <c r="G56" s="83">
        <v>1</v>
      </c>
      <c r="H56" s="84">
        <f t="shared" ref="H56:H62" si="10">G56*F56</f>
        <v>1355.93</v>
      </c>
      <c r="I56" s="1"/>
      <c r="J56" s="48">
        <v>2</v>
      </c>
      <c r="K56" s="85" t="str">
        <f t="shared" ref="K56:K62" si="11">C56</f>
        <v xml:space="preserve">Аккумулятор </v>
      </c>
      <c r="L56" s="62"/>
      <c r="M56" s="76" t="s">
        <v>12</v>
      </c>
      <c r="N56" s="51">
        <v>1355.93</v>
      </c>
      <c r="O56" s="60"/>
      <c r="P56" s="50">
        <v>1</v>
      </c>
      <c r="Q56" s="52">
        <f t="shared" ref="Q56:Q62" si="12">O56*P56</f>
        <v>0</v>
      </c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5.75" x14ac:dyDescent="0.25">
      <c r="A57" s="6"/>
      <c r="B57" s="44">
        <v>3</v>
      </c>
      <c r="C57" s="79" t="s">
        <v>63</v>
      </c>
      <c r="D57" s="55" t="s">
        <v>54</v>
      </c>
      <c r="E57" s="76" t="s">
        <v>12</v>
      </c>
      <c r="F57" s="80">
        <v>8863.58</v>
      </c>
      <c r="G57" s="83">
        <v>2</v>
      </c>
      <c r="H57" s="84">
        <f t="shared" si="10"/>
        <v>17727.16</v>
      </c>
      <c r="I57" s="1"/>
      <c r="J57" s="48">
        <v>3</v>
      </c>
      <c r="K57" s="85" t="str">
        <f t="shared" si="11"/>
        <v xml:space="preserve">Аккумуляторная батарея, </v>
      </c>
      <c r="L57" s="62"/>
      <c r="M57" s="76" t="s">
        <v>12</v>
      </c>
      <c r="N57" s="51">
        <v>8863.58</v>
      </c>
      <c r="O57" s="60"/>
      <c r="P57" s="50">
        <v>2</v>
      </c>
      <c r="Q57" s="52">
        <f t="shared" si="12"/>
        <v>0</v>
      </c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5.75" x14ac:dyDescent="0.25">
      <c r="A58" s="6"/>
      <c r="B58" s="57">
        <v>4</v>
      </c>
      <c r="C58" s="79" t="s">
        <v>63</v>
      </c>
      <c r="D58" s="55" t="s">
        <v>36</v>
      </c>
      <c r="E58" s="76" t="s">
        <v>12</v>
      </c>
      <c r="F58" s="80">
        <v>2900</v>
      </c>
      <c r="G58" s="83">
        <v>10</v>
      </c>
      <c r="H58" s="84">
        <f t="shared" si="10"/>
        <v>29000</v>
      </c>
      <c r="I58" s="1"/>
      <c r="J58" s="48">
        <v>4</v>
      </c>
      <c r="K58" s="85" t="str">
        <f t="shared" si="11"/>
        <v xml:space="preserve">Аккумуляторная батарея, </v>
      </c>
      <c r="L58" s="62"/>
      <c r="M58" s="76" t="s">
        <v>12</v>
      </c>
      <c r="N58" s="51">
        <v>2932.94</v>
      </c>
      <c r="O58" s="60"/>
      <c r="P58" s="50">
        <v>10</v>
      </c>
      <c r="Q58" s="52">
        <f t="shared" si="12"/>
        <v>0</v>
      </c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5.75" x14ac:dyDescent="0.25">
      <c r="A59" s="6"/>
      <c r="B59" s="44">
        <v>5</v>
      </c>
      <c r="C59" s="79" t="s">
        <v>63</v>
      </c>
      <c r="D59" s="55" t="s">
        <v>37</v>
      </c>
      <c r="E59" s="76" t="s">
        <v>12</v>
      </c>
      <c r="F59" s="80">
        <v>3913.0149999999999</v>
      </c>
      <c r="G59" s="83">
        <v>4</v>
      </c>
      <c r="H59" s="84">
        <f t="shared" si="10"/>
        <v>15652.06</v>
      </c>
      <c r="I59" s="1"/>
      <c r="J59" s="48">
        <v>5</v>
      </c>
      <c r="K59" s="85" t="str">
        <f t="shared" si="11"/>
        <v xml:space="preserve">Аккумуляторная батарея, </v>
      </c>
      <c r="L59" s="62"/>
      <c r="M59" s="76" t="s">
        <v>12</v>
      </c>
      <c r="N59" s="51">
        <v>3913.0149999999999</v>
      </c>
      <c r="O59" s="60"/>
      <c r="P59" s="50">
        <v>4</v>
      </c>
      <c r="Q59" s="52">
        <f t="shared" si="12"/>
        <v>0</v>
      </c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5.75" x14ac:dyDescent="0.25">
      <c r="A60" s="6"/>
      <c r="B60" s="57">
        <v>6</v>
      </c>
      <c r="C60" s="79" t="s">
        <v>63</v>
      </c>
      <c r="D60" s="55" t="s">
        <v>40</v>
      </c>
      <c r="E60" s="76" t="s">
        <v>12</v>
      </c>
      <c r="F60" s="80">
        <v>7113.5841176470585</v>
      </c>
      <c r="G60" s="83">
        <v>17</v>
      </c>
      <c r="H60" s="84">
        <f t="shared" si="10"/>
        <v>120930.93</v>
      </c>
      <c r="I60" s="1"/>
      <c r="J60" s="48">
        <v>6</v>
      </c>
      <c r="K60" s="85" t="str">
        <f t="shared" si="11"/>
        <v xml:space="preserve">Аккумуляторная батарея, </v>
      </c>
      <c r="L60" s="62"/>
      <c r="M60" s="76" t="s">
        <v>12</v>
      </c>
      <c r="N60" s="51">
        <v>7113.5841176470585</v>
      </c>
      <c r="O60" s="60"/>
      <c r="P60" s="50">
        <v>17</v>
      </c>
      <c r="Q60" s="52">
        <f t="shared" si="12"/>
        <v>0</v>
      </c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5.75" x14ac:dyDescent="0.25">
      <c r="A61" s="6"/>
      <c r="B61" s="44">
        <v>7</v>
      </c>
      <c r="C61" s="79" t="s">
        <v>64</v>
      </c>
      <c r="D61" s="55" t="s">
        <v>65</v>
      </c>
      <c r="E61" s="76" t="s">
        <v>12</v>
      </c>
      <c r="F61" s="80">
        <v>3695.63</v>
      </c>
      <c r="G61" s="83">
        <v>2</v>
      </c>
      <c r="H61" s="84">
        <f t="shared" si="10"/>
        <v>7391.26</v>
      </c>
      <c r="I61" s="1"/>
      <c r="J61" s="48">
        <v>7</v>
      </c>
      <c r="K61" s="85" t="str">
        <f t="shared" si="11"/>
        <v xml:space="preserve">Аккумуляторная батарея </v>
      </c>
      <c r="L61" s="62"/>
      <c r="M61" s="76" t="s">
        <v>12</v>
      </c>
      <c r="N61" s="51">
        <v>3695.63</v>
      </c>
      <c r="O61" s="60"/>
      <c r="P61" s="50">
        <v>2</v>
      </c>
      <c r="Q61" s="52">
        <f t="shared" si="12"/>
        <v>0</v>
      </c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30" x14ac:dyDescent="0.25">
      <c r="A62" s="6"/>
      <c r="B62" s="57">
        <v>8</v>
      </c>
      <c r="C62" s="79" t="s">
        <v>67</v>
      </c>
      <c r="D62" s="55" t="s">
        <v>66</v>
      </c>
      <c r="E62" s="76" t="s">
        <v>12</v>
      </c>
      <c r="F62" s="80">
        <v>13833.9</v>
      </c>
      <c r="G62" s="83">
        <v>4</v>
      </c>
      <c r="H62" s="84">
        <f t="shared" si="10"/>
        <v>55335.6</v>
      </c>
      <c r="I62" s="1"/>
      <c r="J62" s="48">
        <v>8</v>
      </c>
      <c r="K62" s="85" t="str">
        <f t="shared" si="11"/>
        <v>Батарея аккумуляторная</v>
      </c>
      <c r="L62" s="62"/>
      <c r="M62" s="76" t="s">
        <v>12</v>
      </c>
      <c r="N62" s="51">
        <v>13833.9</v>
      </c>
      <c r="O62" s="60"/>
      <c r="P62" s="50">
        <v>4</v>
      </c>
      <c r="Q62" s="52">
        <f t="shared" si="12"/>
        <v>0</v>
      </c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s="21" customFormat="1" ht="15.75" customHeight="1" x14ac:dyDescent="0.25">
      <c r="A63" s="25"/>
      <c r="B63" s="112" t="s">
        <v>28</v>
      </c>
      <c r="C63" s="113"/>
      <c r="D63" s="69"/>
      <c r="E63" s="22"/>
      <c r="F63" s="30"/>
      <c r="G63" s="82">
        <f>SUM(G55:G62)</f>
        <v>41</v>
      </c>
      <c r="H63" s="27">
        <f>SUM(H55:H62)</f>
        <v>248240.4</v>
      </c>
      <c r="I63" s="27"/>
      <c r="J63" s="30"/>
      <c r="K63" s="30"/>
      <c r="L63" s="30"/>
      <c r="M63" s="24"/>
      <c r="N63" s="28"/>
      <c r="O63" s="28"/>
      <c r="P63" s="86">
        <f>SUM(P55:P62)</f>
        <v>41</v>
      </c>
      <c r="Q63" s="28">
        <f>SUM(Q55:Q62)</f>
        <v>0</v>
      </c>
      <c r="R63" s="28"/>
    </row>
    <row r="64" spans="1:27" s="21" customFormat="1" ht="15.75" customHeight="1" x14ac:dyDescent="0.25">
      <c r="A64" s="101" t="s">
        <v>29</v>
      </c>
      <c r="B64" s="102"/>
      <c r="C64" s="103"/>
      <c r="D64" s="103"/>
      <c r="E64" s="103"/>
      <c r="F64" s="103"/>
      <c r="G64" s="103"/>
      <c r="H64" s="103"/>
      <c r="I64" s="103"/>
      <c r="J64" s="103"/>
      <c r="K64" s="103"/>
      <c r="L64" s="103"/>
      <c r="M64" s="103"/>
      <c r="N64" s="103"/>
      <c r="O64" s="103"/>
      <c r="P64" s="103"/>
      <c r="Q64" s="103"/>
      <c r="R64" s="104"/>
    </row>
    <row r="65" spans="1:27" ht="15" customHeight="1" x14ac:dyDescent="0.25">
      <c r="A65" s="6"/>
      <c r="B65" s="87">
        <v>1</v>
      </c>
      <c r="C65" s="88" t="s">
        <v>61</v>
      </c>
      <c r="D65" s="88" t="s">
        <v>68</v>
      </c>
      <c r="E65" s="76" t="s">
        <v>12</v>
      </c>
      <c r="F65" s="89">
        <v>4092.03</v>
      </c>
      <c r="G65" s="83">
        <v>1</v>
      </c>
      <c r="H65" s="81">
        <f>G65*F65</f>
        <v>4092.03</v>
      </c>
      <c r="I65" s="1"/>
      <c r="J65" s="90">
        <v>1</v>
      </c>
      <c r="K65" s="93" t="str">
        <f>C65</f>
        <v xml:space="preserve">Аккумулятор </v>
      </c>
      <c r="L65" s="91"/>
      <c r="M65" s="50" t="s">
        <v>12</v>
      </c>
      <c r="N65" s="51">
        <v>4092.03</v>
      </c>
      <c r="O65" s="45"/>
      <c r="P65" s="50">
        <v>1</v>
      </c>
      <c r="Q65" s="52">
        <f t="shared" ref="Q65:Q74" si="13">O65*P65</f>
        <v>0</v>
      </c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5" customHeight="1" x14ac:dyDescent="0.25">
      <c r="A66" s="6"/>
      <c r="B66" s="87">
        <v>2</v>
      </c>
      <c r="C66" s="88" t="s">
        <v>61</v>
      </c>
      <c r="D66" s="88" t="s">
        <v>51</v>
      </c>
      <c r="E66" s="76" t="s">
        <v>12</v>
      </c>
      <c r="F66" s="89">
        <v>5261.33</v>
      </c>
      <c r="G66" s="83">
        <v>1</v>
      </c>
      <c r="H66" s="81">
        <f t="shared" ref="H66:H74" si="14">G66*F66</f>
        <v>5261.33</v>
      </c>
      <c r="I66" s="1"/>
      <c r="J66" s="90">
        <f t="shared" ref="J66:J74" si="15">B66</f>
        <v>2</v>
      </c>
      <c r="K66" s="93" t="str">
        <f t="shared" ref="K66:K74" si="16">C66</f>
        <v xml:space="preserve">Аккумулятор </v>
      </c>
      <c r="L66" s="91"/>
      <c r="M66" s="50" t="s">
        <v>12</v>
      </c>
      <c r="N66" s="51">
        <v>5261.33</v>
      </c>
      <c r="O66" s="45"/>
      <c r="P66" s="50">
        <v>1</v>
      </c>
      <c r="Q66" s="52">
        <f t="shared" si="13"/>
        <v>0</v>
      </c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5" customHeight="1" x14ac:dyDescent="0.25">
      <c r="A67" s="6"/>
      <c r="B67" s="87">
        <v>3</v>
      </c>
      <c r="C67" s="88" t="s">
        <v>61</v>
      </c>
      <c r="D67" s="88" t="s">
        <v>69</v>
      </c>
      <c r="E67" s="76" t="s">
        <v>12</v>
      </c>
      <c r="F67" s="89">
        <v>5434.7449999999999</v>
      </c>
      <c r="G67" s="83">
        <v>2</v>
      </c>
      <c r="H67" s="81">
        <f t="shared" si="14"/>
        <v>10869.49</v>
      </c>
      <c r="I67" s="1"/>
      <c r="J67" s="90">
        <v>2</v>
      </c>
      <c r="K67" s="93" t="str">
        <f t="shared" si="16"/>
        <v xml:space="preserve">Аккумулятор </v>
      </c>
      <c r="L67" s="92"/>
      <c r="M67" s="50" t="s">
        <v>12</v>
      </c>
      <c r="N67" s="51">
        <v>5434.7449999999999</v>
      </c>
      <c r="O67" s="60"/>
      <c r="P67" s="50">
        <v>2</v>
      </c>
      <c r="Q67" s="52">
        <f t="shared" si="13"/>
        <v>0</v>
      </c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5" customHeight="1" x14ac:dyDescent="0.25">
      <c r="A68" s="6"/>
      <c r="B68" s="87">
        <v>4</v>
      </c>
      <c r="C68" s="88" t="s">
        <v>31</v>
      </c>
      <c r="D68" s="88" t="s">
        <v>70</v>
      </c>
      <c r="E68" s="76" t="s">
        <v>12</v>
      </c>
      <c r="F68" s="89">
        <v>5309.0516666666672</v>
      </c>
      <c r="G68" s="83">
        <v>6</v>
      </c>
      <c r="H68" s="81">
        <f t="shared" si="14"/>
        <v>31854.310000000005</v>
      </c>
      <c r="I68" s="1"/>
      <c r="J68" s="90">
        <f t="shared" si="15"/>
        <v>4</v>
      </c>
      <c r="K68" s="93" t="str">
        <f t="shared" si="16"/>
        <v>Аккумуляторная батарея</v>
      </c>
      <c r="L68" s="92"/>
      <c r="M68" s="50" t="s">
        <v>12</v>
      </c>
      <c r="N68" s="51">
        <v>5309.0516666666672</v>
      </c>
      <c r="O68" s="60"/>
      <c r="P68" s="50">
        <v>6</v>
      </c>
      <c r="Q68" s="52">
        <f t="shared" si="13"/>
        <v>0</v>
      </c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5" customHeight="1" x14ac:dyDescent="0.25">
      <c r="A69" s="6"/>
      <c r="B69" s="87">
        <v>5</v>
      </c>
      <c r="C69" s="88" t="s">
        <v>64</v>
      </c>
      <c r="D69" s="88" t="s">
        <v>56</v>
      </c>
      <c r="E69" s="76" t="s">
        <v>12</v>
      </c>
      <c r="F69" s="89">
        <v>4272.6899999999996</v>
      </c>
      <c r="G69" s="83">
        <v>1</v>
      </c>
      <c r="H69" s="81">
        <f t="shared" si="14"/>
        <v>4272.6899999999996</v>
      </c>
      <c r="I69" s="1"/>
      <c r="J69" s="90">
        <v>3</v>
      </c>
      <c r="K69" s="93" t="str">
        <f t="shared" si="16"/>
        <v xml:space="preserve">Аккумуляторная батарея </v>
      </c>
      <c r="L69" s="92"/>
      <c r="M69" s="50" t="s">
        <v>12</v>
      </c>
      <c r="N69" s="51">
        <v>4272.6899999999996</v>
      </c>
      <c r="O69" s="60"/>
      <c r="P69" s="50">
        <v>1</v>
      </c>
      <c r="Q69" s="52">
        <f t="shared" si="13"/>
        <v>0</v>
      </c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5" customHeight="1" x14ac:dyDescent="0.25">
      <c r="A70" s="6"/>
      <c r="B70" s="87">
        <v>6</v>
      </c>
      <c r="C70" s="88" t="s">
        <v>31</v>
      </c>
      <c r="D70" s="88" t="s">
        <v>71</v>
      </c>
      <c r="E70" s="76" t="s">
        <v>12</v>
      </c>
      <c r="F70" s="89">
        <v>3913.0166666666664</v>
      </c>
      <c r="G70" s="83">
        <v>3</v>
      </c>
      <c r="H70" s="81">
        <f t="shared" si="14"/>
        <v>11739.05</v>
      </c>
      <c r="I70" s="1"/>
      <c r="J70" s="90">
        <f t="shared" si="15"/>
        <v>6</v>
      </c>
      <c r="K70" s="93" t="str">
        <f t="shared" si="16"/>
        <v>Аккумуляторная батарея</v>
      </c>
      <c r="L70" s="92"/>
      <c r="M70" s="50" t="s">
        <v>12</v>
      </c>
      <c r="N70" s="51">
        <v>3913.0166666666664</v>
      </c>
      <c r="O70" s="60"/>
      <c r="P70" s="50">
        <v>3</v>
      </c>
      <c r="Q70" s="52">
        <f t="shared" si="13"/>
        <v>0</v>
      </c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5" customHeight="1" x14ac:dyDescent="0.25">
      <c r="A71" s="6"/>
      <c r="B71" s="87">
        <v>7</v>
      </c>
      <c r="C71" s="88" t="s">
        <v>31</v>
      </c>
      <c r="D71" s="88" t="s">
        <v>40</v>
      </c>
      <c r="E71" s="76" t="s">
        <v>12</v>
      </c>
      <c r="F71" s="89">
        <v>7113.585</v>
      </c>
      <c r="G71" s="83">
        <v>2</v>
      </c>
      <c r="H71" s="81">
        <f t="shared" si="14"/>
        <v>14227.17</v>
      </c>
      <c r="I71" s="1"/>
      <c r="J71" s="90">
        <v>4</v>
      </c>
      <c r="K71" s="93" t="str">
        <f t="shared" si="16"/>
        <v>Аккумуляторная батарея</v>
      </c>
      <c r="L71" s="92"/>
      <c r="M71" s="50" t="s">
        <v>12</v>
      </c>
      <c r="N71" s="51">
        <v>7113.585</v>
      </c>
      <c r="O71" s="60"/>
      <c r="P71" s="50">
        <v>2</v>
      </c>
      <c r="Q71" s="52">
        <f t="shared" si="13"/>
        <v>0</v>
      </c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5" customHeight="1" x14ac:dyDescent="0.25">
      <c r="A72" s="6"/>
      <c r="B72" s="87">
        <v>8</v>
      </c>
      <c r="C72" s="88" t="s">
        <v>64</v>
      </c>
      <c r="D72" s="88" t="s">
        <v>42</v>
      </c>
      <c r="E72" s="76" t="s">
        <v>12</v>
      </c>
      <c r="F72" s="89">
        <v>3695.6266666666666</v>
      </c>
      <c r="G72" s="83">
        <v>3</v>
      </c>
      <c r="H72" s="81">
        <f t="shared" si="14"/>
        <v>11086.88</v>
      </c>
      <c r="I72" s="1"/>
      <c r="J72" s="90">
        <f t="shared" si="15"/>
        <v>8</v>
      </c>
      <c r="K72" s="93" t="str">
        <f t="shared" si="16"/>
        <v xml:space="preserve">Аккумуляторная батарея </v>
      </c>
      <c r="L72" s="92"/>
      <c r="M72" s="50" t="s">
        <v>12</v>
      </c>
      <c r="N72" s="51">
        <v>3695.6266666666666</v>
      </c>
      <c r="O72" s="60"/>
      <c r="P72" s="50">
        <v>3</v>
      </c>
      <c r="Q72" s="52">
        <f t="shared" si="13"/>
        <v>0</v>
      </c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5" customHeight="1" x14ac:dyDescent="0.25">
      <c r="A73" s="6"/>
      <c r="B73" s="87">
        <v>9</v>
      </c>
      <c r="C73" s="88" t="s">
        <v>64</v>
      </c>
      <c r="D73" s="88" t="s">
        <v>72</v>
      </c>
      <c r="E73" s="76" t="s">
        <v>12</v>
      </c>
      <c r="F73" s="89">
        <v>9771.5249999999996</v>
      </c>
      <c r="G73" s="83">
        <v>6</v>
      </c>
      <c r="H73" s="81">
        <f t="shared" si="14"/>
        <v>58629.149999999994</v>
      </c>
      <c r="I73" s="1"/>
      <c r="J73" s="90">
        <v>5</v>
      </c>
      <c r="K73" s="93" t="str">
        <f t="shared" si="16"/>
        <v xml:space="preserve">Аккумуляторная батарея </v>
      </c>
      <c r="L73" s="92"/>
      <c r="M73" s="50" t="s">
        <v>12</v>
      </c>
      <c r="N73" s="51">
        <v>9771.5249999999996</v>
      </c>
      <c r="O73" s="60"/>
      <c r="P73" s="50">
        <v>6</v>
      </c>
      <c r="Q73" s="52">
        <f t="shared" si="13"/>
        <v>0</v>
      </c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5" customHeight="1" x14ac:dyDescent="0.25">
      <c r="A74" s="6"/>
      <c r="B74" s="87">
        <v>10</v>
      </c>
      <c r="C74" s="88" t="s">
        <v>31</v>
      </c>
      <c r="D74" s="88" t="s">
        <v>73</v>
      </c>
      <c r="E74" s="76" t="s">
        <v>12</v>
      </c>
      <c r="F74" s="89">
        <v>8144.27</v>
      </c>
      <c r="G74" s="83">
        <v>4</v>
      </c>
      <c r="H74" s="81">
        <f t="shared" si="14"/>
        <v>32577.08</v>
      </c>
      <c r="I74" s="1"/>
      <c r="J74" s="90">
        <f t="shared" si="15"/>
        <v>10</v>
      </c>
      <c r="K74" s="93" t="str">
        <f t="shared" si="16"/>
        <v>Аккумуляторная батарея</v>
      </c>
      <c r="L74" s="92"/>
      <c r="M74" s="50" t="s">
        <v>12</v>
      </c>
      <c r="N74" s="51">
        <v>8144.27</v>
      </c>
      <c r="O74" s="60"/>
      <c r="P74" s="50">
        <v>4</v>
      </c>
      <c r="Q74" s="52">
        <f t="shared" si="13"/>
        <v>0</v>
      </c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s="21" customFormat="1" ht="17.25" customHeight="1" x14ac:dyDescent="0.25">
      <c r="A75" s="32"/>
      <c r="B75" s="115" t="s">
        <v>30</v>
      </c>
      <c r="C75" s="113"/>
      <c r="D75" s="69"/>
      <c r="E75" s="22"/>
      <c r="F75" s="30"/>
      <c r="G75" s="82">
        <f>SUM(G65:G74)</f>
        <v>29</v>
      </c>
      <c r="H75" s="27">
        <f>SUM(H65:H74)</f>
        <v>184609.18</v>
      </c>
      <c r="I75" s="27"/>
      <c r="J75" s="31"/>
      <c r="K75" s="30"/>
      <c r="L75" s="30"/>
      <c r="M75" s="24"/>
      <c r="N75" s="28"/>
      <c r="O75" s="28"/>
      <c r="P75" s="29"/>
      <c r="Q75" s="28">
        <f>SUM(Q65:Q74)</f>
        <v>0</v>
      </c>
      <c r="R75" s="28"/>
    </row>
    <row r="76" spans="1:27" s="21" customFormat="1" ht="15.75" customHeight="1" x14ac:dyDescent="0.25">
      <c r="A76" s="114" t="s">
        <v>21</v>
      </c>
      <c r="B76" s="103"/>
      <c r="C76" s="103"/>
      <c r="D76" s="103"/>
      <c r="E76" s="103"/>
      <c r="F76" s="103"/>
      <c r="G76" s="103"/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4"/>
    </row>
    <row r="77" spans="1:27" x14ac:dyDescent="0.25">
      <c r="A77" s="6"/>
      <c r="B77" s="44">
        <v>1</v>
      </c>
      <c r="C77" s="88" t="s">
        <v>64</v>
      </c>
      <c r="D77" s="55" t="s">
        <v>40</v>
      </c>
      <c r="E77" s="66" t="s">
        <v>12</v>
      </c>
      <c r="F77" s="45">
        <v>8200</v>
      </c>
      <c r="G77" s="56">
        <v>15</v>
      </c>
      <c r="H77" s="46">
        <f>F77*G77</f>
        <v>123000</v>
      </c>
      <c r="I77" s="47"/>
      <c r="J77" s="90">
        <v>1</v>
      </c>
      <c r="K77" s="94" t="str">
        <f>C77</f>
        <v xml:space="preserve">Аккумуляторная батарея </v>
      </c>
      <c r="L77" s="91"/>
      <c r="M77" s="50" t="s">
        <v>12</v>
      </c>
      <c r="N77" s="51">
        <v>11646.898305084747</v>
      </c>
      <c r="O77" s="45"/>
      <c r="P77" s="50">
        <v>15</v>
      </c>
      <c r="Q77" s="52">
        <f t="shared" ref="Q77:Q83" si="17">O77*P77</f>
        <v>0</v>
      </c>
      <c r="R77" s="47"/>
      <c r="S77" s="1"/>
      <c r="T77" s="1"/>
      <c r="U77" s="1"/>
      <c r="V77" s="1"/>
      <c r="W77" s="1"/>
      <c r="X77" s="1"/>
      <c r="Y77" s="1"/>
      <c r="Z77" s="1"/>
      <c r="AA77" s="1"/>
    </row>
    <row r="78" spans="1:27" x14ac:dyDescent="0.25">
      <c r="A78" s="6"/>
      <c r="B78" s="44">
        <v>2</v>
      </c>
      <c r="C78" s="88" t="s">
        <v>31</v>
      </c>
      <c r="D78" s="55" t="s">
        <v>75</v>
      </c>
      <c r="E78" s="66" t="s">
        <v>12</v>
      </c>
      <c r="F78" s="45">
        <v>7857.8135593220341</v>
      </c>
      <c r="G78" s="56">
        <v>2</v>
      </c>
      <c r="H78" s="46">
        <f t="shared" ref="H78:H83" si="18">F78*G78</f>
        <v>15715.627118644068</v>
      </c>
      <c r="I78" s="47"/>
      <c r="J78" s="90">
        <v>2</v>
      </c>
      <c r="K78" s="94" t="str">
        <f t="shared" ref="K78:K83" si="19">C78</f>
        <v>Аккумуляторная батарея</v>
      </c>
      <c r="L78" s="91"/>
      <c r="M78" s="50" t="s">
        <v>12</v>
      </c>
      <c r="N78" s="51">
        <v>7857.8135593220341</v>
      </c>
      <c r="O78" s="45"/>
      <c r="P78" s="50">
        <v>2</v>
      </c>
      <c r="Q78" s="52">
        <f t="shared" si="17"/>
        <v>0</v>
      </c>
      <c r="R78" s="47"/>
      <c r="S78" s="1"/>
      <c r="T78" s="1"/>
      <c r="U78" s="1"/>
      <c r="V78" s="1"/>
      <c r="W78" s="1"/>
      <c r="X78" s="1"/>
      <c r="Y78" s="1"/>
      <c r="Z78" s="1"/>
      <c r="AA78" s="1"/>
    </row>
    <row r="79" spans="1:27" ht="30" x14ac:dyDescent="0.25">
      <c r="A79" s="6"/>
      <c r="B79" s="44">
        <v>3</v>
      </c>
      <c r="C79" s="88" t="s">
        <v>31</v>
      </c>
      <c r="D79" s="55" t="s">
        <v>74</v>
      </c>
      <c r="E79" s="66" t="s">
        <v>12</v>
      </c>
      <c r="F79" s="60">
        <v>5526.5932203389839</v>
      </c>
      <c r="G79" s="61">
        <v>2</v>
      </c>
      <c r="H79" s="46">
        <f t="shared" si="18"/>
        <v>11053.186440677968</v>
      </c>
      <c r="I79" s="47"/>
      <c r="J79" s="90">
        <v>3</v>
      </c>
      <c r="K79" s="94" t="str">
        <f t="shared" si="19"/>
        <v>Аккумуляторная батарея</v>
      </c>
      <c r="L79" s="92"/>
      <c r="M79" s="50" t="s">
        <v>12</v>
      </c>
      <c r="N79" s="51">
        <v>5526.5932203389839</v>
      </c>
      <c r="O79" s="60"/>
      <c r="P79" s="50">
        <v>2</v>
      </c>
      <c r="Q79" s="52">
        <f t="shared" si="17"/>
        <v>0</v>
      </c>
      <c r="R79" s="47"/>
      <c r="S79" s="1"/>
      <c r="T79" s="1"/>
      <c r="U79" s="1"/>
      <c r="V79" s="1"/>
      <c r="W79" s="1"/>
      <c r="X79" s="1"/>
      <c r="Y79" s="1"/>
      <c r="Z79" s="1"/>
      <c r="AA79" s="1"/>
    </row>
    <row r="80" spans="1:27" x14ac:dyDescent="0.25">
      <c r="A80" s="6"/>
      <c r="B80" s="44">
        <v>4</v>
      </c>
      <c r="C80" s="88" t="s">
        <v>64</v>
      </c>
      <c r="D80" s="55" t="s">
        <v>36</v>
      </c>
      <c r="E80" s="66" t="s">
        <v>12</v>
      </c>
      <c r="F80" s="60">
        <v>2982.5084745762715</v>
      </c>
      <c r="G80" s="61">
        <v>9</v>
      </c>
      <c r="H80" s="46">
        <f t="shared" si="18"/>
        <v>26842.576271186445</v>
      </c>
      <c r="I80" s="47"/>
      <c r="J80" s="90">
        <v>4</v>
      </c>
      <c r="K80" s="94" t="str">
        <f t="shared" si="19"/>
        <v xml:space="preserve">Аккумуляторная батарея </v>
      </c>
      <c r="L80" s="92"/>
      <c r="M80" s="50" t="s">
        <v>12</v>
      </c>
      <c r="N80" s="51">
        <v>2982.5084745762715</v>
      </c>
      <c r="O80" s="60"/>
      <c r="P80" s="50">
        <v>9</v>
      </c>
      <c r="Q80" s="52">
        <f t="shared" si="17"/>
        <v>0</v>
      </c>
      <c r="R80" s="47"/>
      <c r="S80" s="1"/>
      <c r="T80" s="1"/>
      <c r="U80" s="1"/>
      <c r="V80" s="1"/>
      <c r="W80" s="1"/>
      <c r="X80" s="1"/>
      <c r="Y80" s="1"/>
      <c r="Z80" s="1"/>
      <c r="AA80" s="1"/>
    </row>
    <row r="81" spans="1:27" x14ac:dyDescent="0.25">
      <c r="A81" s="6"/>
      <c r="B81" s="44">
        <v>5</v>
      </c>
      <c r="C81" s="88" t="s">
        <v>64</v>
      </c>
      <c r="D81" s="55" t="s">
        <v>38</v>
      </c>
      <c r="E81" s="66" t="s">
        <v>12</v>
      </c>
      <c r="F81" s="60">
        <v>4973.9322033898306</v>
      </c>
      <c r="G81" s="61">
        <v>7</v>
      </c>
      <c r="H81" s="46">
        <f t="shared" si="18"/>
        <v>34817.525423728817</v>
      </c>
      <c r="I81" s="47"/>
      <c r="J81" s="90">
        <v>5</v>
      </c>
      <c r="K81" s="94" t="str">
        <f t="shared" si="19"/>
        <v xml:space="preserve">Аккумуляторная батарея </v>
      </c>
      <c r="L81" s="92"/>
      <c r="M81" s="50" t="s">
        <v>12</v>
      </c>
      <c r="N81" s="51">
        <v>4973.9322033898306</v>
      </c>
      <c r="O81" s="60"/>
      <c r="P81" s="50">
        <v>7</v>
      </c>
      <c r="Q81" s="52">
        <f t="shared" si="17"/>
        <v>0</v>
      </c>
      <c r="R81" s="47"/>
      <c r="S81" s="1"/>
      <c r="T81" s="1"/>
      <c r="U81" s="1"/>
      <c r="V81" s="1"/>
      <c r="W81" s="1"/>
      <c r="X81" s="1"/>
      <c r="Y81" s="1"/>
      <c r="Z81" s="1"/>
      <c r="AA81" s="1"/>
    </row>
    <row r="82" spans="1:27" x14ac:dyDescent="0.25">
      <c r="A82" s="6"/>
      <c r="B82" s="44">
        <v>6</v>
      </c>
      <c r="C82" s="88" t="s">
        <v>64</v>
      </c>
      <c r="D82" s="55" t="s">
        <v>34</v>
      </c>
      <c r="E82" s="66" t="s">
        <v>12</v>
      </c>
      <c r="F82" s="60">
        <v>10534.084745762711</v>
      </c>
      <c r="G82" s="61">
        <v>2</v>
      </c>
      <c r="H82" s="46">
        <f t="shared" si="18"/>
        <v>21068.169491525423</v>
      </c>
      <c r="I82" s="47"/>
      <c r="J82" s="90">
        <v>6</v>
      </c>
      <c r="K82" s="94" t="str">
        <f t="shared" si="19"/>
        <v xml:space="preserve">Аккумуляторная батарея </v>
      </c>
      <c r="L82" s="92"/>
      <c r="M82" s="50" t="s">
        <v>12</v>
      </c>
      <c r="N82" s="51">
        <v>10534.084745762711</v>
      </c>
      <c r="O82" s="60"/>
      <c r="P82" s="50">
        <v>2</v>
      </c>
      <c r="Q82" s="52">
        <f t="shared" si="17"/>
        <v>0</v>
      </c>
      <c r="R82" s="47"/>
      <c r="S82" s="1"/>
      <c r="T82" s="1"/>
      <c r="U82" s="1"/>
      <c r="V82" s="1"/>
      <c r="W82" s="1"/>
      <c r="X82" s="1"/>
      <c r="Y82" s="1"/>
      <c r="Z82" s="1"/>
      <c r="AA82" s="1"/>
    </row>
    <row r="83" spans="1:27" x14ac:dyDescent="0.25">
      <c r="A83" s="6"/>
      <c r="B83" s="44">
        <v>7</v>
      </c>
      <c r="C83" s="88" t="s">
        <v>31</v>
      </c>
      <c r="D83" s="55" t="s">
        <v>37</v>
      </c>
      <c r="E83" s="66" t="s">
        <v>12</v>
      </c>
      <c r="F83" s="60">
        <v>3979.1440677966107</v>
      </c>
      <c r="G83" s="61">
        <v>18</v>
      </c>
      <c r="H83" s="46">
        <f t="shared" si="18"/>
        <v>71624.593220338997</v>
      </c>
      <c r="I83" s="47"/>
      <c r="J83" s="90">
        <v>7</v>
      </c>
      <c r="K83" s="94" t="str">
        <f t="shared" si="19"/>
        <v>Аккумуляторная батарея</v>
      </c>
      <c r="L83" s="92"/>
      <c r="M83" s="50" t="s">
        <v>12</v>
      </c>
      <c r="N83" s="51">
        <v>3979.1440677966107</v>
      </c>
      <c r="O83" s="60"/>
      <c r="P83" s="50">
        <v>18</v>
      </c>
      <c r="Q83" s="52">
        <f t="shared" si="17"/>
        <v>0</v>
      </c>
      <c r="R83" s="47"/>
      <c r="S83" s="1"/>
      <c r="T83" s="1"/>
      <c r="U83" s="1"/>
      <c r="V83" s="1"/>
      <c r="W83" s="1"/>
      <c r="X83" s="1"/>
      <c r="Y83" s="1"/>
      <c r="Z83" s="1"/>
      <c r="AA83" s="1"/>
    </row>
    <row r="84" spans="1:27" s="21" customFormat="1" ht="17.25" customHeight="1" x14ac:dyDescent="0.25">
      <c r="A84" s="22"/>
      <c r="B84" s="110" t="s">
        <v>23</v>
      </c>
      <c r="C84" s="111"/>
      <c r="D84" s="68"/>
      <c r="E84" s="22"/>
      <c r="F84" s="30"/>
      <c r="G84" s="82">
        <f>SUM(G77:G83)</f>
        <v>55</v>
      </c>
      <c r="H84" s="27">
        <f>SUM(H77:H83)</f>
        <v>304121.67796610174</v>
      </c>
      <c r="I84" s="27"/>
      <c r="J84" s="30"/>
      <c r="K84" s="30"/>
      <c r="L84" s="30"/>
      <c r="M84" s="24"/>
      <c r="N84" s="28"/>
      <c r="O84" s="28"/>
      <c r="P84" s="86">
        <f>SUM(P77:P83)</f>
        <v>55</v>
      </c>
      <c r="Q84" s="28">
        <f>SUM(Q77:Q83)</f>
        <v>0</v>
      </c>
      <c r="R84" s="28"/>
    </row>
    <row r="85" spans="1:27" s="21" customFormat="1" ht="15.75" customHeight="1" x14ac:dyDescent="0.25">
      <c r="A85" s="107" t="s">
        <v>24</v>
      </c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9"/>
    </row>
    <row r="86" spans="1:27" x14ac:dyDescent="0.25">
      <c r="A86" s="6"/>
      <c r="B86" s="57">
        <v>1</v>
      </c>
      <c r="C86" s="58" t="s">
        <v>31</v>
      </c>
      <c r="D86" s="58" t="s">
        <v>34</v>
      </c>
      <c r="E86" s="54" t="s">
        <v>12</v>
      </c>
      <c r="F86" s="98">
        <v>9786</v>
      </c>
      <c r="G86" s="97">
        <v>2</v>
      </c>
      <c r="H86" s="46">
        <f>G86*F86</f>
        <v>19572</v>
      </c>
      <c r="I86" s="1"/>
      <c r="J86" s="90">
        <v>1</v>
      </c>
      <c r="K86" s="59" t="str">
        <f>C86</f>
        <v>Аккумуляторная батарея</v>
      </c>
      <c r="L86" s="92"/>
      <c r="M86" s="54" t="s">
        <v>12</v>
      </c>
      <c r="N86" s="51">
        <v>10359.016949152543</v>
      </c>
      <c r="O86" s="60"/>
      <c r="P86" s="50">
        <v>2</v>
      </c>
      <c r="Q86" s="63">
        <f>P86*O86</f>
        <v>0</v>
      </c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x14ac:dyDescent="0.25">
      <c r="A87" s="6"/>
      <c r="B87" s="57">
        <v>2</v>
      </c>
      <c r="C87" s="58" t="s">
        <v>31</v>
      </c>
      <c r="D87" s="58" t="s">
        <v>76</v>
      </c>
      <c r="E87" s="54" t="s">
        <v>12</v>
      </c>
      <c r="F87" s="98">
        <v>6108.33</v>
      </c>
      <c r="G87" s="97">
        <v>6</v>
      </c>
      <c r="H87" s="46">
        <f t="shared" ref="H87:H92" si="20">G87*F87</f>
        <v>36649.979999999996</v>
      </c>
      <c r="I87" s="1"/>
      <c r="J87" s="90">
        <v>2</v>
      </c>
      <c r="K87" s="59" t="str">
        <f t="shared" ref="K87:K92" si="21">C87</f>
        <v>Аккумуляторная батарея</v>
      </c>
      <c r="L87" s="92"/>
      <c r="M87" s="54" t="s">
        <v>12</v>
      </c>
      <c r="N87" s="51">
        <v>6108.4745762711864</v>
      </c>
      <c r="O87" s="60"/>
      <c r="P87" s="50">
        <v>6</v>
      </c>
      <c r="Q87" s="63">
        <f t="shared" ref="Q87:Q92" si="22">P87*O87</f>
        <v>0</v>
      </c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x14ac:dyDescent="0.25">
      <c r="A88" s="6"/>
      <c r="B88" s="57">
        <v>3</v>
      </c>
      <c r="C88" s="58" t="s">
        <v>31</v>
      </c>
      <c r="D88" s="58" t="s">
        <v>77</v>
      </c>
      <c r="E88" s="54" t="s">
        <v>12</v>
      </c>
      <c r="F88" s="98">
        <v>8255</v>
      </c>
      <c r="G88" s="97">
        <v>26</v>
      </c>
      <c r="H88" s="46">
        <f t="shared" si="20"/>
        <v>214630</v>
      </c>
      <c r="I88" s="1"/>
      <c r="J88" s="90">
        <v>3</v>
      </c>
      <c r="K88" s="59" t="str">
        <f t="shared" si="21"/>
        <v>Аккумуляторная батарея</v>
      </c>
      <c r="L88" s="92"/>
      <c r="M88" s="54" t="s">
        <v>12</v>
      </c>
      <c r="N88" s="51">
        <v>7276.2711864406783</v>
      </c>
      <c r="O88" s="60"/>
      <c r="P88" s="50">
        <v>26</v>
      </c>
      <c r="Q88" s="63">
        <f t="shared" si="22"/>
        <v>0</v>
      </c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x14ac:dyDescent="0.25">
      <c r="A89" s="6"/>
      <c r="B89" s="57">
        <v>4</v>
      </c>
      <c r="C89" s="58" t="s">
        <v>31</v>
      </c>
      <c r="D89" s="58" t="s">
        <v>78</v>
      </c>
      <c r="E89" s="54" t="s">
        <v>12</v>
      </c>
      <c r="F89" s="98">
        <v>3952.5423728813562</v>
      </c>
      <c r="G89" s="97">
        <v>4</v>
      </c>
      <c r="H89" s="46">
        <f t="shared" si="20"/>
        <v>15810.169491525425</v>
      </c>
      <c r="I89" s="1"/>
      <c r="J89" s="90">
        <v>4</v>
      </c>
      <c r="K89" s="59" t="str">
        <f t="shared" si="21"/>
        <v>Аккумуляторная батарея</v>
      </c>
      <c r="L89" s="92"/>
      <c r="M89" s="54" t="s">
        <v>12</v>
      </c>
      <c r="N89" s="51">
        <v>3952.5423728813562</v>
      </c>
      <c r="O89" s="60"/>
      <c r="P89" s="50">
        <v>4</v>
      </c>
      <c r="Q89" s="63">
        <f t="shared" si="22"/>
        <v>0</v>
      </c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x14ac:dyDescent="0.25">
      <c r="A90" s="6"/>
      <c r="B90" s="57">
        <v>5</v>
      </c>
      <c r="C90" s="58" t="s">
        <v>31</v>
      </c>
      <c r="D90" s="58" t="s">
        <v>36</v>
      </c>
      <c r="E90" s="54" t="s">
        <v>12</v>
      </c>
      <c r="F90" s="98">
        <v>2932.9406779661022</v>
      </c>
      <c r="G90" s="97">
        <v>3</v>
      </c>
      <c r="H90" s="46">
        <f t="shared" si="20"/>
        <v>8798.8220338983065</v>
      </c>
      <c r="I90" s="1"/>
      <c r="J90" s="90">
        <v>5</v>
      </c>
      <c r="K90" s="59" t="str">
        <f t="shared" si="21"/>
        <v>Аккумуляторная батарея</v>
      </c>
      <c r="L90" s="92"/>
      <c r="M90" s="54" t="s">
        <v>12</v>
      </c>
      <c r="N90" s="51">
        <v>2932.9406779661022</v>
      </c>
      <c r="O90" s="60"/>
      <c r="P90" s="50">
        <v>3</v>
      </c>
      <c r="Q90" s="63">
        <f t="shared" si="22"/>
        <v>0</v>
      </c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x14ac:dyDescent="0.25">
      <c r="A91" s="6"/>
      <c r="B91" s="57">
        <v>6</v>
      </c>
      <c r="C91" s="58" t="s">
        <v>31</v>
      </c>
      <c r="D91" s="58" t="s">
        <v>37</v>
      </c>
      <c r="E91" s="54" t="s">
        <v>12</v>
      </c>
      <c r="F91" s="98">
        <v>3913.02</v>
      </c>
      <c r="G91" s="97">
        <v>6</v>
      </c>
      <c r="H91" s="46">
        <f t="shared" si="20"/>
        <v>23478.12</v>
      </c>
      <c r="I91" s="1"/>
      <c r="J91" s="90">
        <v>6</v>
      </c>
      <c r="K91" s="59" t="str">
        <f t="shared" si="21"/>
        <v>Аккумуляторная батарея</v>
      </c>
      <c r="L91" s="92"/>
      <c r="M91" s="54" t="s">
        <v>12</v>
      </c>
      <c r="N91" s="51">
        <v>3913.0169491525421</v>
      </c>
      <c r="O91" s="60"/>
      <c r="P91" s="50">
        <v>6</v>
      </c>
      <c r="Q91" s="63">
        <f t="shared" si="22"/>
        <v>0</v>
      </c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x14ac:dyDescent="0.25">
      <c r="A92" s="6"/>
      <c r="B92" s="57">
        <v>7</v>
      </c>
      <c r="C92" s="58" t="s">
        <v>31</v>
      </c>
      <c r="D92" s="58" t="s">
        <v>79</v>
      </c>
      <c r="E92" s="54" t="s">
        <v>12</v>
      </c>
      <c r="F92" s="98">
        <v>4841.8999999999996</v>
      </c>
      <c r="G92" s="97">
        <v>1</v>
      </c>
      <c r="H92" s="46">
        <f t="shared" si="20"/>
        <v>4841.8999999999996</v>
      </c>
      <c r="I92" s="1"/>
      <c r="J92" s="90">
        <v>7</v>
      </c>
      <c r="K92" s="59" t="str">
        <f t="shared" si="21"/>
        <v>Аккумуляторная батарея</v>
      </c>
      <c r="L92" s="92"/>
      <c r="M92" s="54" t="s">
        <v>12</v>
      </c>
      <c r="N92" s="51">
        <v>4841.8644067796613</v>
      </c>
      <c r="O92" s="60"/>
      <c r="P92" s="50">
        <v>1</v>
      </c>
      <c r="Q92" s="63">
        <f t="shared" si="22"/>
        <v>0</v>
      </c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5.75" customHeight="1" thickBot="1" x14ac:dyDescent="0.3">
      <c r="A93" s="6"/>
      <c r="B93" s="110" t="s">
        <v>25</v>
      </c>
      <c r="C93" s="111"/>
      <c r="D93" s="95"/>
      <c r="E93" s="54"/>
      <c r="F93" s="64"/>
      <c r="G93" s="65">
        <f>SUM(G86:G92)</f>
        <v>48</v>
      </c>
      <c r="H93" s="67">
        <f>SUM(H86:H92)</f>
        <v>323780.99152542377</v>
      </c>
      <c r="I93" s="1"/>
      <c r="J93" s="96"/>
      <c r="K93" s="100"/>
      <c r="L93" s="99"/>
      <c r="M93" s="15"/>
      <c r="N93" s="18"/>
      <c r="O93" s="11"/>
      <c r="P93" s="15">
        <f>SUM(P86:P92)</f>
        <v>48</v>
      </c>
      <c r="Q93" s="15">
        <f>SUM(Q86:Q92)</f>
        <v>0</v>
      </c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21" customHeight="1" thickBot="1" x14ac:dyDescent="0.3">
      <c r="A94" s="6"/>
      <c r="B94" s="119" t="s">
        <v>6</v>
      </c>
      <c r="C94" s="121"/>
      <c r="D94" s="120"/>
      <c r="E94" s="121"/>
      <c r="F94" s="121"/>
      <c r="G94" s="122"/>
      <c r="H94" s="12">
        <f>H93+H84+H75+H63+H52+H22</f>
        <v>3206688.4594915258</v>
      </c>
      <c r="I94" s="1"/>
      <c r="J94" s="119" t="s">
        <v>6</v>
      </c>
      <c r="K94" s="120"/>
      <c r="L94" s="121"/>
      <c r="M94" s="121"/>
      <c r="N94" s="121"/>
      <c r="O94" s="121"/>
      <c r="P94" s="122"/>
      <c r="Q94" s="12">
        <f>SUM(Q10:Q93)</f>
        <v>0</v>
      </c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5" customHeight="1" x14ac:dyDescent="0.25">
      <c r="A95" s="6"/>
      <c r="B95" s="132" t="s">
        <v>16</v>
      </c>
      <c r="C95" s="133"/>
      <c r="D95" s="133"/>
      <c r="E95" s="133"/>
      <c r="F95" s="133"/>
      <c r="G95" s="19">
        <v>0.2</v>
      </c>
      <c r="H95" s="13">
        <f>H94*G95</f>
        <v>641337.6918983052</v>
      </c>
      <c r="I95" s="1"/>
      <c r="J95" s="132" t="s">
        <v>16</v>
      </c>
      <c r="K95" s="133"/>
      <c r="L95" s="133"/>
      <c r="M95" s="133"/>
      <c r="N95" s="133"/>
      <c r="O95" s="133"/>
      <c r="P95" s="19">
        <v>0.2</v>
      </c>
      <c r="Q95" s="13">
        <f>Q94*P95</f>
        <v>0</v>
      </c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5.75" customHeight="1" thickBot="1" x14ac:dyDescent="0.3">
      <c r="A96" s="6"/>
      <c r="B96" s="125" t="s">
        <v>7</v>
      </c>
      <c r="C96" s="126"/>
      <c r="D96" s="126"/>
      <c r="E96" s="126"/>
      <c r="F96" s="126"/>
      <c r="G96" s="127"/>
      <c r="H96" s="14">
        <f>H94+H95</f>
        <v>3848026.1513898307</v>
      </c>
      <c r="I96" s="1"/>
      <c r="J96" s="125" t="s">
        <v>7</v>
      </c>
      <c r="K96" s="126"/>
      <c r="L96" s="126"/>
      <c r="M96" s="126"/>
      <c r="N96" s="126"/>
      <c r="O96" s="126"/>
      <c r="P96" s="127"/>
      <c r="Q96" s="14">
        <f>Q94+Q95</f>
        <v>0</v>
      </c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2:27" ht="33.75" customHeight="1" x14ac:dyDescent="0.25">
      <c r="B97" s="142"/>
      <c r="C97" s="142"/>
      <c r="D97" s="142"/>
      <c r="E97" s="142"/>
      <c r="F97" s="142"/>
      <c r="G97" s="142"/>
      <c r="H97" s="142"/>
      <c r="I97" s="1"/>
      <c r="J97" s="1"/>
      <c r="K97" s="1"/>
      <c r="L97" s="1"/>
      <c r="M97" s="2"/>
      <c r="N97" s="2"/>
      <c r="O97" s="2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2:27" ht="151.5" customHeight="1" x14ac:dyDescent="0.25">
      <c r="B98" s="142"/>
      <c r="C98" s="142"/>
      <c r="D98" s="142"/>
      <c r="E98" s="142"/>
      <c r="F98" s="142"/>
      <c r="G98" s="142"/>
      <c r="H98" s="142"/>
      <c r="I98" s="3"/>
      <c r="J98" s="3"/>
      <c r="K98" s="143" t="s">
        <v>85</v>
      </c>
      <c r="L98" s="144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1"/>
    </row>
    <row r="99" spans="2:27" x14ac:dyDescent="0.25">
      <c r="AA99" s="1"/>
    </row>
  </sheetData>
  <mergeCells count="29">
    <mergeCell ref="J3:R3"/>
    <mergeCell ref="J4:M4"/>
    <mergeCell ref="K98:L98"/>
    <mergeCell ref="J7:Q7"/>
    <mergeCell ref="J94:P94"/>
    <mergeCell ref="B97:H97"/>
    <mergeCell ref="B1:Q1"/>
    <mergeCell ref="B3:F3"/>
    <mergeCell ref="B94:G94"/>
    <mergeCell ref="B96:G96"/>
    <mergeCell ref="B4:H4"/>
    <mergeCell ref="B7:H7"/>
    <mergeCell ref="J96:P96"/>
    <mergeCell ref="B95:F95"/>
    <mergeCell ref="J95:O95"/>
    <mergeCell ref="A9:O9"/>
    <mergeCell ref="A23:R23"/>
    <mergeCell ref="A64:R64"/>
    <mergeCell ref="B22:C22"/>
    <mergeCell ref="A53:R53"/>
    <mergeCell ref="A54:R54"/>
    <mergeCell ref="B52:C52"/>
    <mergeCell ref="B98:H98"/>
    <mergeCell ref="A85:R85"/>
    <mergeCell ref="B84:C84"/>
    <mergeCell ref="B93:C93"/>
    <mergeCell ref="B63:C63"/>
    <mergeCell ref="A76:R76"/>
    <mergeCell ref="B75:C75"/>
  </mergeCells>
  <pageMargins left="0" right="0" top="0" bottom="0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cp:lastPrinted>2018-11-07T05:29:01Z</cp:lastPrinted>
  <dcterms:created xsi:type="dcterms:W3CDTF">2018-05-22T01:14:50Z</dcterms:created>
  <dcterms:modified xsi:type="dcterms:W3CDTF">2018-12-26T05:40:18Z</dcterms:modified>
</cp:coreProperties>
</file>