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2" i="1" l="1"/>
  <c r="P192" i="1" s="1"/>
  <c r="M192" i="1"/>
  <c r="L192" i="1"/>
  <c r="J192" i="1"/>
  <c r="I192" i="1"/>
  <c r="G192" i="1"/>
  <c r="O191" i="1"/>
  <c r="P191" i="1" s="1"/>
  <c r="M191" i="1"/>
  <c r="L191" i="1"/>
  <c r="J191" i="1"/>
  <c r="I191" i="1"/>
  <c r="G191" i="1"/>
  <c r="O190" i="1"/>
  <c r="P190" i="1" s="1"/>
  <c r="M190" i="1"/>
  <c r="L190" i="1"/>
  <c r="J190" i="1"/>
  <c r="I190" i="1"/>
  <c r="G190" i="1"/>
  <c r="O189" i="1"/>
  <c r="P189" i="1" s="1"/>
  <c r="M189" i="1"/>
  <c r="L189" i="1"/>
  <c r="J189" i="1"/>
  <c r="I189" i="1"/>
  <c r="G189" i="1"/>
  <c r="O188" i="1"/>
  <c r="P188" i="1" s="1"/>
  <c r="M188" i="1"/>
  <c r="L188" i="1"/>
  <c r="J188" i="1"/>
  <c r="I188" i="1"/>
  <c r="G188" i="1"/>
  <c r="O187" i="1"/>
  <c r="P187" i="1" s="1"/>
  <c r="M187" i="1"/>
  <c r="L187" i="1"/>
  <c r="J187" i="1"/>
  <c r="I187" i="1"/>
  <c r="G187" i="1"/>
  <c r="O186" i="1"/>
  <c r="P186" i="1" s="1"/>
  <c r="M186" i="1"/>
  <c r="L186" i="1"/>
  <c r="J186" i="1"/>
  <c r="I186" i="1"/>
  <c r="G186" i="1"/>
  <c r="O185" i="1"/>
  <c r="P185" i="1" s="1"/>
  <c r="M185" i="1"/>
  <c r="L185" i="1"/>
  <c r="J185" i="1"/>
  <c r="I185" i="1"/>
  <c r="G185" i="1"/>
  <c r="O184" i="1"/>
  <c r="P184" i="1" s="1"/>
  <c r="M184" i="1"/>
  <c r="L184" i="1"/>
  <c r="J184" i="1"/>
  <c r="I184" i="1"/>
  <c r="G184" i="1"/>
  <c r="O183" i="1"/>
  <c r="P183" i="1" s="1"/>
  <c r="M183" i="1"/>
  <c r="L183" i="1"/>
  <c r="J183" i="1"/>
  <c r="I183" i="1"/>
  <c r="G183" i="1"/>
  <c r="O182" i="1"/>
  <c r="P182" i="1" s="1"/>
  <c r="M182" i="1"/>
  <c r="L182" i="1"/>
  <c r="J182" i="1"/>
  <c r="I182" i="1"/>
  <c r="G182" i="1"/>
  <c r="O181" i="1"/>
  <c r="P181" i="1" s="1"/>
  <c r="M181" i="1"/>
  <c r="L181" i="1"/>
  <c r="J181" i="1"/>
  <c r="I181" i="1"/>
  <c r="G181" i="1"/>
  <c r="O180" i="1"/>
  <c r="P180" i="1" s="1"/>
  <c r="M180" i="1"/>
  <c r="L180" i="1"/>
  <c r="J180" i="1"/>
  <c r="I180" i="1"/>
  <c r="G180" i="1"/>
  <c r="O179" i="1"/>
  <c r="P179" i="1" s="1"/>
  <c r="M179" i="1"/>
  <c r="L179" i="1"/>
  <c r="J179" i="1"/>
  <c r="I179" i="1"/>
  <c r="G179" i="1"/>
  <c r="O178" i="1"/>
  <c r="P178" i="1" s="1"/>
  <c r="M178" i="1"/>
  <c r="L178" i="1"/>
  <c r="J178" i="1"/>
  <c r="I178" i="1"/>
  <c r="G178" i="1"/>
  <c r="O177" i="1"/>
  <c r="P177" i="1" s="1"/>
  <c r="M177" i="1"/>
  <c r="L177" i="1"/>
  <c r="J177" i="1"/>
  <c r="I177" i="1"/>
  <c r="G177" i="1"/>
  <c r="O176" i="1"/>
  <c r="P176" i="1" s="1"/>
  <c r="M176" i="1"/>
  <c r="L176" i="1"/>
  <c r="J176" i="1"/>
  <c r="I176" i="1"/>
  <c r="G176" i="1"/>
  <c r="O175" i="1"/>
  <c r="P175" i="1" s="1"/>
  <c r="M175" i="1"/>
  <c r="L175" i="1"/>
  <c r="J175" i="1"/>
  <c r="I175" i="1"/>
  <c r="G175" i="1"/>
  <c r="O174" i="1"/>
  <c r="P174" i="1" s="1"/>
  <c r="M174" i="1"/>
  <c r="L174" i="1"/>
  <c r="J174" i="1"/>
  <c r="I174" i="1"/>
  <c r="G174" i="1"/>
  <c r="O173" i="1"/>
  <c r="P173" i="1" s="1"/>
  <c r="M173" i="1"/>
  <c r="L173" i="1"/>
  <c r="J173" i="1"/>
  <c r="I173" i="1"/>
  <c r="G173" i="1"/>
  <c r="O172" i="1"/>
  <c r="P172" i="1" s="1"/>
  <c r="M172" i="1"/>
  <c r="L172" i="1"/>
  <c r="J172" i="1"/>
  <c r="I172" i="1"/>
  <c r="G172" i="1"/>
  <c r="O171" i="1"/>
  <c r="P171" i="1" s="1"/>
  <c r="M171" i="1"/>
  <c r="L171" i="1"/>
  <c r="J171" i="1"/>
  <c r="I171" i="1"/>
  <c r="G171" i="1"/>
  <c r="O170" i="1"/>
  <c r="P170" i="1" s="1"/>
  <c r="M170" i="1"/>
  <c r="L170" i="1"/>
  <c r="J170" i="1"/>
  <c r="I170" i="1"/>
  <c r="G170" i="1"/>
  <c r="O169" i="1"/>
  <c r="P169" i="1" s="1"/>
  <c r="M169" i="1"/>
  <c r="L169" i="1"/>
  <c r="J169" i="1"/>
  <c r="I169" i="1"/>
  <c r="G169" i="1"/>
  <c r="O168" i="1"/>
  <c r="P168" i="1" s="1"/>
  <c r="M168" i="1"/>
  <c r="L168" i="1"/>
  <c r="J168" i="1"/>
  <c r="I168" i="1"/>
  <c r="G168" i="1"/>
  <c r="O167" i="1"/>
  <c r="P167" i="1" s="1"/>
  <c r="M167" i="1"/>
  <c r="L167" i="1"/>
  <c r="J167" i="1"/>
  <c r="I167" i="1"/>
  <c r="G167" i="1"/>
  <c r="O166" i="1"/>
  <c r="P166" i="1" s="1"/>
  <c r="M166" i="1"/>
  <c r="L166" i="1"/>
  <c r="J166" i="1"/>
  <c r="I166" i="1"/>
  <c r="G166" i="1"/>
  <c r="O165" i="1"/>
  <c r="P165" i="1" s="1"/>
  <c r="M165" i="1"/>
  <c r="L165" i="1"/>
  <c r="J165" i="1"/>
  <c r="I165" i="1"/>
  <c r="G165" i="1"/>
  <c r="O164" i="1"/>
  <c r="P164" i="1" s="1"/>
  <c r="M164" i="1"/>
  <c r="L164" i="1"/>
  <c r="J164" i="1"/>
  <c r="I164" i="1"/>
  <c r="G164" i="1"/>
  <c r="O163" i="1"/>
  <c r="P163" i="1" s="1"/>
  <c r="M163" i="1"/>
  <c r="L163" i="1"/>
  <c r="J163" i="1"/>
  <c r="I163" i="1"/>
  <c r="G163" i="1"/>
  <c r="O162" i="1"/>
  <c r="P162" i="1" s="1"/>
  <c r="M162" i="1"/>
  <c r="L162" i="1"/>
  <c r="J162" i="1"/>
  <c r="I162" i="1"/>
  <c r="G162" i="1"/>
  <c r="O161" i="1"/>
  <c r="P161" i="1" s="1"/>
  <c r="M161" i="1"/>
  <c r="L161" i="1"/>
  <c r="J161" i="1"/>
  <c r="I161" i="1"/>
  <c r="G161" i="1"/>
  <c r="O160" i="1"/>
  <c r="P160" i="1" s="1"/>
  <c r="M160" i="1"/>
  <c r="L160" i="1"/>
  <c r="J160" i="1"/>
  <c r="I160" i="1"/>
  <c r="G160" i="1"/>
  <c r="O159" i="1"/>
  <c r="P159" i="1" s="1"/>
  <c r="M159" i="1"/>
  <c r="L159" i="1"/>
  <c r="J159" i="1"/>
  <c r="I159" i="1"/>
  <c r="G159" i="1"/>
  <c r="O158" i="1"/>
  <c r="P158" i="1" s="1"/>
  <c r="M158" i="1"/>
  <c r="L158" i="1"/>
  <c r="J158" i="1"/>
  <c r="I158" i="1"/>
  <c r="G158" i="1"/>
  <c r="O157" i="1"/>
  <c r="P157" i="1" s="1"/>
  <c r="M157" i="1"/>
  <c r="L157" i="1"/>
  <c r="J157" i="1"/>
  <c r="I157" i="1"/>
  <c r="G157" i="1"/>
  <c r="O156" i="1"/>
  <c r="P156" i="1" s="1"/>
  <c r="M156" i="1"/>
  <c r="L156" i="1"/>
  <c r="J156" i="1"/>
  <c r="I156" i="1"/>
  <c r="G156" i="1"/>
  <c r="O155" i="1"/>
  <c r="P155" i="1" s="1"/>
  <c r="M155" i="1"/>
  <c r="L155" i="1"/>
  <c r="J155" i="1"/>
  <c r="I155" i="1"/>
  <c r="G155" i="1"/>
  <c r="O154" i="1"/>
  <c r="P154" i="1" s="1"/>
  <c r="M154" i="1"/>
  <c r="L154" i="1"/>
  <c r="J154" i="1"/>
  <c r="I154" i="1"/>
  <c r="G154" i="1"/>
  <c r="O153" i="1"/>
  <c r="P153" i="1" s="1"/>
  <c r="M153" i="1"/>
  <c r="L153" i="1"/>
  <c r="J153" i="1"/>
  <c r="I153" i="1"/>
  <c r="G153" i="1"/>
  <c r="O152" i="1"/>
  <c r="P152" i="1" s="1"/>
  <c r="M152" i="1"/>
  <c r="L152" i="1"/>
  <c r="J152" i="1"/>
  <c r="I152" i="1"/>
  <c r="G152" i="1"/>
  <c r="O151" i="1"/>
  <c r="P151" i="1" s="1"/>
  <c r="M151" i="1"/>
  <c r="L151" i="1"/>
  <c r="J151" i="1"/>
  <c r="I151" i="1"/>
  <c r="G151" i="1"/>
  <c r="O150" i="1"/>
  <c r="P150" i="1" s="1"/>
  <c r="M150" i="1"/>
  <c r="L150" i="1"/>
  <c r="J150" i="1"/>
  <c r="I150" i="1"/>
  <c r="G150" i="1"/>
  <c r="O149" i="1"/>
  <c r="P149" i="1" s="1"/>
  <c r="M149" i="1"/>
  <c r="L149" i="1"/>
  <c r="J149" i="1"/>
  <c r="I149" i="1"/>
  <c r="G149" i="1"/>
  <c r="O148" i="1"/>
  <c r="P148" i="1" s="1"/>
  <c r="M148" i="1"/>
  <c r="L148" i="1"/>
  <c r="J148" i="1"/>
  <c r="I148" i="1"/>
  <c r="G148" i="1"/>
  <c r="O147" i="1"/>
  <c r="P147" i="1" s="1"/>
  <c r="M147" i="1"/>
  <c r="L147" i="1"/>
  <c r="J147" i="1"/>
  <c r="I147" i="1"/>
  <c r="G147" i="1"/>
  <c r="O146" i="1"/>
  <c r="P146" i="1" s="1"/>
  <c r="M146" i="1"/>
  <c r="L146" i="1"/>
  <c r="J146" i="1"/>
  <c r="I146" i="1"/>
  <c r="G146" i="1"/>
  <c r="O145" i="1"/>
  <c r="P145" i="1" s="1"/>
  <c r="M145" i="1"/>
  <c r="L145" i="1"/>
  <c r="J145" i="1"/>
  <c r="I145" i="1"/>
  <c r="G145" i="1"/>
  <c r="O144" i="1"/>
  <c r="P144" i="1" s="1"/>
  <c r="M144" i="1"/>
  <c r="L144" i="1"/>
  <c r="J144" i="1"/>
  <c r="I144" i="1"/>
  <c r="G144" i="1"/>
  <c r="O143" i="1"/>
  <c r="P143" i="1" s="1"/>
  <c r="M143" i="1"/>
  <c r="L143" i="1"/>
  <c r="J143" i="1"/>
  <c r="I143" i="1"/>
  <c r="G143" i="1"/>
  <c r="O142" i="1"/>
  <c r="P142" i="1" s="1"/>
  <c r="M142" i="1"/>
  <c r="L142" i="1"/>
  <c r="J142" i="1"/>
  <c r="I142" i="1"/>
  <c r="G142" i="1"/>
  <c r="O141" i="1"/>
  <c r="P141" i="1" s="1"/>
  <c r="M141" i="1"/>
  <c r="L141" i="1"/>
  <c r="J141" i="1"/>
  <c r="I141" i="1"/>
  <c r="G141" i="1"/>
  <c r="O140" i="1"/>
  <c r="P140" i="1" s="1"/>
  <c r="M140" i="1"/>
  <c r="L140" i="1"/>
  <c r="J140" i="1"/>
  <c r="I140" i="1"/>
  <c r="G140" i="1"/>
  <c r="O139" i="1"/>
  <c r="P139" i="1" s="1"/>
  <c r="M139" i="1"/>
  <c r="L139" i="1"/>
  <c r="J139" i="1"/>
  <c r="I139" i="1"/>
  <c r="G139" i="1"/>
  <c r="O138" i="1"/>
  <c r="P138" i="1" s="1"/>
  <c r="M138" i="1"/>
  <c r="L138" i="1"/>
  <c r="J138" i="1"/>
  <c r="I138" i="1"/>
  <c r="G138" i="1"/>
  <c r="O137" i="1"/>
  <c r="P137" i="1" s="1"/>
  <c r="M137" i="1"/>
  <c r="L137" i="1"/>
  <c r="J137" i="1"/>
  <c r="I137" i="1"/>
  <c r="G137" i="1"/>
  <c r="O136" i="1"/>
  <c r="P136" i="1" s="1"/>
  <c r="M136" i="1"/>
  <c r="L136" i="1"/>
  <c r="J136" i="1"/>
  <c r="I136" i="1"/>
  <c r="G136" i="1"/>
  <c r="O135" i="1"/>
  <c r="P135" i="1" s="1"/>
  <c r="M135" i="1"/>
  <c r="L135" i="1"/>
  <c r="J135" i="1"/>
  <c r="I135" i="1"/>
  <c r="G135" i="1"/>
  <c r="O134" i="1"/>
  <c r="P134" i="1" s="1"/>
  <c r="M134" i="1"/>
  <c r="L134" i="1"/>
  <c r="J134" i="1"/>
  <c r="I134" i="1"/>
  <c r="G134" i="1"/>
  <c r="O133" i="1"/>
  <c r="P133" i="1" s="1"/>
  <c r="M133" i="1"/>
  <c r="L133" i="1"/>
  <c r="J133" i="1"/>
  <c r="I133" i="1"/>
  <c r="G133" i="1"/>
  <c r="O132" i="1"/>
  <c r="P132" i="1" s="1"/>
  <c r="M132" i="1"/>
  <c r="L132" i="1"/>
  <c r="J132" i="1"/>
  <c r="I132" i="1"/>
  <c r="G132" i="1"/>
  <c r="O131" i="1"/>
  <c r="P131" i="1" s="1"/>
  <c r="M131" i="1"/>
  <c r="L131" i="1"/>
  <c r="J131" i="1"/>
  <c r="I131" i="1"/>
  <c r="G131" i="1"/>
  <c r="O130" i="1"/>
  <c r="P130" i="1" s="1"/>
  <c r="M130" i="1"/>
  <c r="L130" i="1"/>
  <c r="J130" i="1"/>
  <c r="I130" i="1"/>
  <c r="G130" i="1"/>
  <c r="O129" i="1"/>
  <c r="P129" i="1" s="1"/>
  <c r="M129" i="1"/>
  <c r="L129" i="1"/>
  <c r="J129" i="1"/>
  <c r="I129" i="1"/>
  <c r="G129" i="1"/>
  <c r="O128" i="1"/>
  <c r="P128" i="1" s="1"/>
  <c r="M128" i="1"/>
  <c r="L128" i="1"/>
  <c r="J128" i="1"/>
  <c r="I128" i="1"/>
  <c r="G128" i="1"/>
  <c r="O127" i="1"/>
  <c r="P127" i="1" s="1"/>
  <c r="M127" i="1"/>
  <c r="L127" i="1"/>
  <c r="J127" i="1"/>
  <c r="I127" i="1"/>
  <c r="G127" i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M118" i="1"/>
  <c r="M119" i="1"/>
  <c r="M120" i="1"/>
  <c r="M121" i="1"/>
  <c r="M122" i="1"/>
  <c r="M123" i="1"/>
  <c r="L118" i="1"/>
  <c r="L119" i="1"/>
  <c r="L120" i="1"/>
  <c r="L121" i="1"/>
  <c r="L122" i="1"/>
  <c r="L123" i="1"/>
  <c r="G118" i="1"/>
  <c r="G119" i="1"/>
  <c r="G120" i="1"/>
  <c r="G121" i="1"/>
  <c r="G122" i="1"/>
  <c r="G123" i="1"/>
  <c r="J118" i="1"/>
  <c r="J119" i="1"/>
  <c r="J120" i="1"/>
  <c r="J121" i="1"/>
  <c r="J122" i="1"/>
  <c r="J123" i="1"/>
  <c r="I123" i="1"/>
  <c r="I122" i="1"/>
  <c r="I121" i="1"/>
  <c r="I120" i="1"/>
  <c r="I119" i="1"/>
  <c r="I118" i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M53" i="1"/>
  <c r="M54" i="1"/>
  <c r="M55" i="1"/>
  <c r="M56" i="1"/>
  <c r="M57" i="1"/>
  <c r="M58" i="1"/>
  <c r="M59" i="1"/>
  <c r="L53" i="1"/>
  <c r="L54" i="1"/>
  <c r="L55" i="1"/>
  <c r="L56" i="1"/>
  <c r="L57" i="1"/>
  <c r="L58" i="1"/>
  <c r="L59" i="1"/>
  <c r="J53" i="1"/>
  <c r="J54" i="1"/>
  <c r="J55" i="1"/>
  <c r="J56" i="1"/>
  <c r="J57" i="1"/>
  <c r="J58" i="1"/>
  <c r="J59" i="1"/>
  <c r="G53" i="1"/>
  <c r="G54" i="1"/>
  <c r="G55" i="1"/>
  <c r="G56" i="1"/>
  <c r="G57" i="1"/>
  <c r="G58" i="1"/>
  <c r="G59" i="1"/>
  <c r="I58" i="1"/>
  <c r="I59" i="1"/>
  <c r="I57" i="1"/>
  <c r="I56" i="1"/>
  <c r="I55" i="1"/>
  <c r="I54" i="1"/>
  <c r="I53" i="1"/>
  <c r="G193" i="1" l="1"/>
  <c r="O115" i="1"/>
  <c r="P115" i="1" s="1"/>
  <c r="O116" i="1"/>
  <c r="P116" i="1" s="1"/>
  <c r="O117" i="1"/>
  <c r="P117" i="1" s="1"/>
  <c r="M115" i="1"/>
  <c r="M116" i="1"/>
  <c r="M117" i="1"/>
  <c r="L115" i="1"/>
  <c r="L116" i="1"/>
  <c r="L117" i="1"/>
  <c r="J115" i="1"/>
  <c r="J116" i="1"/>
  <c r="J117" i="1"/>
  <c r="G115" i="1"/>
  <c r="G116" i="1"/>
  <c r="G117" i="1"/>
  <c r="I117" i="1"/>
  <c r="I116" i="1"/>
  <c r="I115" i="1"/>
  <c r="O196" i="1" l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M196" i="1"/>
  <c r="M197" i="1"/>
  <c r="M198" i="1"/>
  <c r="M199" i="1"/>
  <c r="M200" i="1"/>
  <c r="M201" i="1"/>
  <c r="M202" i="1"/>
  <c r="M203" i="1"/>
  <c r="L196" i="1"/>
  <c r="L197" i="1"/>
  <c r="L198" i="1"/>
  <c r="L199" i="1"/>
  <c r="L200" i="1"/>
  <c r="L201" i="1"/>
  <c r="L202" i="1"/>
  <c r="L203" i="1"/>
  <c r="J196" i="1"/>
  <c r="J197" i="1"/>
  <c r="J198" i="1"/>
  <c r="J199" i="1"/>
  <c r="J200" i="1"/>
  <c r="J201" i="1"/>
  <c r="J202" i="1"/>
  <c r="J203" i="1"/>
  <c r="I196" i="1"/>
  <c r="I197" i="1"/>
  <c r="I198" i="1"/>
  <c r="I199" i="1"/>
  <c r="I200" i="1"/>
  <c r="I201" i="1"/>
  <c r="I202" i="1"/>
  <c r="I203" i="1"/>
  <c r="G196" i="1"/>
  <c r="G197" i="1"/>
  <c r="G198" i="1"/>
  <c r="G199" i="1"/>
  <c r="G200" i="1"/>
  <c r="G201" i="1"/>
  <c r="G202" i="1"/>
  <c r="G203" i="1"/>
  <c r="O195" i="1"/>
  <c r="P195" i="1" s="1"/>
  <c r="M195" i="1"/>
  <c r="L195" i="1"/>
  <c r="J195" i="1"/>
  <c r="I195" i="1"/>
  <c r="G195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O64" i="1"/>
  <c r="P64" i="1" s="1"/>
  <c r="O63" i="1"/>
  <c r="P63" i="1" s="1"/>
  <c r="M64" i="1"/>
  <c r="M63" i="1"/>
  <c r="L64" i="1"/>
  <c r="L63" i="1"/>
  <c r="J64" i="1"/>
  <c r="J63" i="1"/>
  <c r="I64" i="1"/>
  <c r="I63" i="1"/>
  <c r="P204" i="1" l="1"/>
  <c r="G204" i="1"/>
  <c r="P193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60" i="1"/>
  <c r="P60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60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60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60" i="1"/>
  <c r="G63" i="1"/>
  <c r="G64" i="1"/>
  <c r="G124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61" i="1" l="1"/>
  <c r="P205" i="1" s="1"/>
  <c r="M20" i="1"/>
  <c r="M12" i="1"/>
  <c r="M33" i="1"/>
  <c r="M23" i="1"/>
  <c r="M34" i="1"/>
  <c r="M24" i="1"/>
  <c r="M15" i="1"/>
  <c r="M44" i="1"/>
  <c r="M18" i="1"/>
  <c r="M27" i="1"/>
  <c r="M22" i="1"/>
  <c r="M40" i="1"/>
  <c r="M37" i="1"/>
  <c r="M39" i="1"/>
  <c r="M35" i="1"/>
  <c r="M42" i="1"/>
  <c r="M26" i="1"/>
  <c r="M49" i="1"/>
  <c r="M30" i="1"/>
  <c r="M10" i="1"/>
  <c r="M50" i="1"/>
  <c r="M28" i="1"/>
  <c r="M21" i="1"/>
  <c r="M41" i="1"/>
  <c r="M51" i="1"/>
  <c r="M43" i="1"/>
  <c r="M29" i="1"/>
  <c r="M17" i="1"/>
  <c r="G12" i="1"/>
  <c r="M32" i="1"/>
  <c r="G23" i="1"/>
  <c r="G36" i="1"/>
  <c r="M36" i="1"/>
  <c r="M45" i="1"/>
  <c r="G24" i="1"/>
  <c r="M31" i="1"/>
  <c r="G44" i="1"/>
  <c r="M52" i="1"/>
  <c r="G27" i="1"/>
  <c r="G20" i="1"/>
  <c r="G34" i="1"/>
  <c r="G22" i="1"/>
  <c r="G37" i="1"/>
  <c r="G39" i="1"/>
  <c r="M14" i="1"/>
  <c r="M47" i="1"/>
  <c r="G47" i="1"/>
  <c r="G30" i="1"/>
  <c r="G28" i="1"/>
  <c r="M19" i="1"/>
  <c r="G29" i="1"/>
  <c r="G10" i="1"/>
  <c r="G33" i="1"/>
  <c r="G15" i="1"/>
  <c r="G18" i="1"/>
  <c r="G42" i="1"/>
  <c r="M38" i="1"/>
  <c r="G38" i="1"/>
  <c r="G13" i="1"/>
  <c r="M13" i="1"/>
  <c r="G31" i="1"/>
  <c r="G40" i="1"/>
  <c r="G49" i="1"/>
  <c r="M60" i="1"/>
  <c r="M48" i="1"/>
  <c r="G48" i="1"/>
  <c r="M46" i="1"/>
  <c r="G17" i="1"/>
  <c r="G45" i="1"/>
  <c r="G52" i="1"/>
  <c r="M16" i="1"/>
  <c r="G16" i="1"/>
  <c r="G35" i="1"/>
  <c r="M25" i="1"/>
  <c r="G25" i="1"/>
  <c r="G21" i="1"/>
  <c r="G41" i="1"/>
  <c r="G11" i="1"/>
  <c r="M11" i="1"/>
  <c r="G60" i="1"/>
  <c r="G51" i="1"/>
  <c r="G46" i="1"/>
  <c r="G32" i="1"/>
  <c r="G14" i="1"/>
  <c r="G26" i="1"/>
  <c r="G50" i="1"/>
  <c r="G19" i="1"/>
  <c r="G43" i="1"/>
  <c r="P206" i="1" l="1"/>
  <c r="P207" i="1" s="1"/>
  <c r="G61" i="1"/>
  <c r="G205" i="1" s="1"/>
  <c r="G206" i="1" l="1"/>
  <c r="G207" i="1" s="1"/>
  <c r="F3" i="1"/>
</calcChain>
</file>

<file path=xl/sharedStrings.xml><?xml version="1.0" encoding="utf-8"?>
<sst xmlns="http://schemas.openxmlformats.org/spreadsheetml/2006/main" count="413" uniqueCount="213">
  <si>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</si>
  <si>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</si>
  <si>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</si>
  <si>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</si>
  <si>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</si>
  <si>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</si>
  <si>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</si>
  <si>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</si>
  <si>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</si>
  <si>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</si>
  <si>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</si>
  <si>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</si>
  <si>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</si>
  <si>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</si>
  <si>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</si>
  <si>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</si>
  <si>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</si>
  <si>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</si>
  <si>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</si>
  <si>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</si>
  <si>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кг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</si>
  <si>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</si>
  <si>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</si>
  <si>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</si>
  <si>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</si>
  <si>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</si>
  <si>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</si>
  <si>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</si>
  <si>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Электроосветительное оборудование</t>
  </si>
  <si>
    <t>Лампа светодиодная коммутаторная СКЛ 11А красная, постоянное напряжение 220 В</t>
  </si>
  <si>
    <t>Лампа светодиодная коммутаторная СКЛ 11А зеленая, постоянное напряжение 220 В</t>
  </si>
  <si>
    <t>Лампа светодиодная коммутаторная СКЛ 11А желтая, постоянное напряжение 220 В</t>
  </si>
  <si>
    <t>Лампа светодиодная LED-T8R 10Вт 220В G13 6500K 900Лм ASD</t>
  </si>
  <si>
    <t>Лампа светодиодная LED-T8 1200mm 18Вт 220В G13 6500K 1600Лм ASD</t>
  </si>
  <si>
    <t>Лампа газоразрядная ртутная высокого давления ДРЛ-250</t>
  </si>
  <si>
    <t>Лампа люминесцентная  L18W/765 OSRAM 20 Вт</t>
  </si>
  <si>
    <t>Лампа люминесцентная L36W/640 OSRAM 40 Вт</t>
  </si>
  <si>
    <t>Лампа люминесцентная  L80W/765 OSRAM  80 Вт</t>
  </si>
  <si>
    <t>Лампа накаливания 95 Вт Е27</t>
  </si>
  <si>
    <t>Лампа накаливания 40 Вт Е27</t>
  </si>
  <si>
    <t>Лампа накаливания 60 Вт Е27</t>
  </si>
  <si>
    <t>Лампа накаливания 75 Вт Е27</t>
  </si>
  <si>
    <t>Лампа ртутная ДРВ 250 Вт 220В Е40 со встроенным ПРА ASD</t>
  </si>
  <si>
    <t>Лампа светодиодная LED smartbuy T8 -18W/4100 1200mm</t>
  </si>
  <si>
    <t>Лампа светодиодная LED smartbuy T8 -10W/6400 600mm</t>
  </si>
  <si>
    <t>Лампа светодиодная LB-65 (40W) 230V E27/E40 4000K</t>
  </si>
  <si>
    <t>Лампа светодиодная LED 5 Вт Е14 4000К (свеча) ASD</t>
  </si>
  <si>
    <t>Лампа светодиодная LED-ШАР-std 7.5Вт 230В  Е27 4000К 675Лм ASD</t>
  </si>
  <si>
    <t>Лампа светодиодная LED- A60- std 7 Вт 230 В Е27 4000К 630Лм ASD</t>
  </si>
  <si>
    <t>Лампа светодиодная LED- A60- std 11 Вт 230 В Е27 4000К 990Лм ASD</t>
  </si>
  <si>
    <t>Лампа светодиодная Е27 30 Вт 220В</t>
  </si>
  <si>
    <t>Лампа светодиодная Е27 24 Вт 220В</t>
  </si>
  <si>
    <t>Лампа светодиодная Е27 12 Вт 220В</t>
  </si>
  <si>
    <t>Лампа светодиодная коммутаторная СКЛ 11 Ж-2-220</t>
  </si>
  <si>
    <t>Лампа энергосберегающая LLK-C05-26/2700 E27</t>
  </si>
  <si>
    <t>Лампа энергосберегающая Navigator, SH 30W/860 E27</t>
  </si>
  <si>
    <t>Панель светодиодная LP-02 40 Вт 160-260В 6500 К  595х595х11 мм без ЭПРА IP40</t>
  </si>
  <si>
    <t>Прожектор  светодиодный Jazzway PFL-SMD-100W/CW/GR</t>
  </si>
  <si>
    <t>Прожектор  светодиодный Эра LPR-50W-6500K-М</t>
  </si>
  <si>
    <t>Прожектор  светодиодный Эра LPR-100W-6500K-М</t>
  </si>
  <si>
    <t>Светильник НСП 02-100-003 (с/р)</t>
  </si>
  <si>
    <t>Светильник типа "Амстронг"</t>
  </si>
  <si>
    <t>Светильник ЛПО-2+36</t>
  </si>
  <si>
    <t xml:space="preserve">Светильник LED офисный, Varton 595*595*50 мм,36W, 4200Lm (встр/накл с рассеивателем) </t>
  </si>
  <si>
    <t>Светильник НПП 1102 100Вт  белый/круг с реш, ИЭК</t>
  </si>
  <si>
    <t>Светильник переносной ИНО18-2 42/220В 10м</t>
  </si>
  <si>
    <t>Светильник светодиодный ЭРА SPO-5-40-6K</t>
  </si>
  <si>
    <t>Светильник светодиодный СПБ-2 15 Вт</t>
  </si>
  <si>
    <t>Светильник светодиодный 100 Вт 10000лм IP65 SMD2835 (Кобра), консольный</t>
  </si>
  <si>
    <t>Светильник светодиодный Jazzway (аналог ЛПО), PPO 1200 SMD 40W 6500K 3260Lm IP20</t>
  </si>
  <si>
    <t>Светильник светодиодный ССП-159 36 Вт, герметичный</t>
  </si>
  <si>
    <t>Светильник уличный РКУ 06-250-012 б/стекла</t>
  </si>
  <si>
    <t>Светильник уличный светодиодный ДКУ 19-60-001 ALB</t>
  </si>
  <si>
    <t>Стартер СК 127 В</t>
  </si>
  <si>
    <t>Стартер СК 220 В</t>
  </si>
  <si>
    <t>Фонарь аккумуляторный переносной ERA FA20/FA50</t>
  </si>
  <si>
    <t>Фонарь налобный TG7 7xLED, 3хААА</t>
  </si>
  <si>
    <t>Фонарь налобный Energizer HL Vision HD</t>
  </si>
  <si>
    <t>Фонарь переносной аккумуляторный ФОС-2, ЗУ в комплекте</t>
  </si>
  <si>
    <t>Фонарь светодиодный перезаряжаемый аккумуляторный TL9, ЗУ в комплекте</t>
  </si>
  <si>
    <t>Лампа газоразрядная  ртутная высокого давления ДРЛ-125</t>
  </si>
  <si>
    <t xml:space="preserve">Лампа коммутаторная без цоколя  </t>
  </si>
  <si>
    <t>Лампа коммутационная  светодиодная СКЛ2 А-К-2-48 15d/19</t>
  </si>
  <si>
    <t>Лампа коммутационная светодиодная  СКЛ2 А-Л-2-48 15d/19</t>
  </si>
  <si>
    <t>Лампа коммутационная светодиодная СКЛ2 А-Б-2-48 15d/19</t>
  </si>
  <si>
    <t>Лампа люминесцентная L 18W/765 OSRAM</t>
  </si>
  <si>
    <t>Лампа люминесцентная L 36W/640 OSRAM</t>
  </si>
  <si>
    <t>Лампа люминесцентная L 36W/765 (аналог ЛБ 40)</t>
  </si>
  <si>
    <t>Лампа моммутационная светодиодная СКЛ7 А-Б-2-220  Е-27</t>
  </si>
  <si>
    <t xml:space="preserve">Лампа накаливания </t>
  </si>
  <si>
    <t>Лампа накаливания 500Вт Е40</t>
  </si>
  <si>
    <t>Лампа накаливания местного освещения МО-12-40 Е27</t>
  </si>
  <si>
    <t xml:space="preserve">Лампа накаливания энергосберегающая  </t>
  </si>
  <si>
    <t>Лампа светодиодная</t>
  </si>
  <si>
    <t>Лампа светодиодная 65 Вт</t>
  </si>
  <si>
    <t>Лампа светодиодная ASD LED А60 11 Вт 220В Е27 3000К</t>
  </si>
  <si>
    <t>Лампа светодиодная Evostar EV-LED-40Вт-Е40</t>
  </si>
  <si>
    <t>Лампа светодиодная LED -A60-std 15Вт 230В Е27 4000К 1350Лм ASD</t>
  </si>
  <si>
    <t>Лампа светодиодная LED- A60- std 11 Вт 230 В Е 27 4000К 990Лм ASD</t>
  </si>
  <si>
    <t>Лампа светодиодная LED- A60- std 15 Вт 230 В Е 27 3000К 1350 Лм ASD</t>
  </si>
  <si>
    <t>Лампа светодиодная LED- A60- std 7 Вт 230 В Е 27 3000К 630Лм ASD</t>
  </si>
  <si>
    <t>Лампа светодиодная LED-А60-std 15Вт 230В Е27 4000К 1350Лм ASD</t>
  </si>
  <si>
    <t>Лампа светодиодная LED-Шар-std, 5Вт, Е14/27, ASD</t>
  </si>
  <si>
    <t>Лампа светодиодная NAVIGATOR 94 389 NLL-A65-13-230-4K-E27</t>
  </si>
  <si>
    <t>Лампа светодиодная А60 12 Вт 230В Е27 4000К</t>
  </si>
  <si>
    <t>Лампа светодиодная белая Е27  24 Вт 220В</t>
  </si>
  <si>
    <t>Лампа светодиодная белая Е27 12Вт 220В</t>
  </si>
  <si>
    <t>Лампа светодиодная белая Е27 30 Вт 220В</t>
  </si>
  <si>
    <t xml:space="preserve">Лампа светодиодная коммутаторная </t>
  </si>
  <si>
    <t>Лампа светодиодная ЭРА LED smd А60-15W- 827- Е27</t>
  </si>
  <si>
    <t>Лампа сигнальная</t>
  </si>
  <si>
    <t>Лампа сигнальная коммутаторная</t>
  </si>
  <si>
    <t>Лампа сигнальная СКЛ-11-А-К-2-220</t>
  </si>
  <si>
    <t>Лампа сигнальная СКЛ-11-А-Л-2-220</t>
  </si>
  <si>
    <t>Лампа сигнальная СКЛ-14-А-Б-2-220</t>
  </si>
  <si>
    <t>Лампа сигнальная СКЛ-14-А-К-2-220</t>
  </si>
  <si>
    <t>Лампа сигнальная СКЛ-14-А-Л-2-220</t>
  </si>
  <si>
    <t>Лампа энергосберегающая Navigator SH 20W/827 E27</t>
  </si>
  <si>
    <t>Лампа энергосберегающая SPIRAL 150 Вт 220В Е-40 6500К ASD</t>
  </si>
  <si>
    <t>Лампа энергосберегающая SPIRAL- econom 20 Вт  Е-27  2700К ASD</t>
  </si>
  <si>
    <t>Прожектор  светодиодный Эра LPR-100W-6500К - М</t>
  </si>
  <si>
    <t>Прожектор  светодиодный Эра LPR-70W-6500К - М</t>
  </si>
  <si>
    <t>Прожектор светодиодный Evostar  50W  6400K</t>
  </si>
  <si>
    <t>Прожектор светодиодный ПРС - 100W</t>
  </si>
  <si>
    <t>Прожектор светодиодный СДО-3-200-200Вт 220-240В 6500К 16000Лм ASD IP65</t>
  </si>
  <si>
    <t>Прожектор светодиодный СДО-5-50 50Вт 230В 6500К 3750Лм IP65</t>
  </si>
  <si>
    <t xml:space="preserve">Светильник </t>
  </si>
  <si>
    <t>Светильник  уличный РКУ 06-250-012 с/с</t>
  </si>
  <si>
    <t xml:space="preserve">Светильник ЛПО 01 2*36-012 с ЭПРА </t>
  </si>
  <si>
    <t>Светильник НББ-100</t>
  </si>
  <si>
    <t>Светильник НСП 02-200-003</t>
  </si>
  <si>
    <t>Светильник светодиодный  Mobilux PR-U Призма 36Вт  6400К  3300Лм</t>
  </si>
  <si>
    <t>Светильник светодиодный  герметичный CCП-159 20Вт 160 -260В</t>
  </si>
  <si>
    <t>Светильник светодиодный Jazzway 40W  6500K IP65</t>
  </si>
  <si>
    <t>Светильник светодиодный Lezard LZ-LED 600*600  45W 6400K   IP40</t>
  </si>
  <si>
    <t>Светильник светодиодный LHB-02R 50Вт 160-260В 6500К 5000Лм IP40</t>
  </si>
  <si>
    <t>Фонарь аккумуляторный FA12M 4V2Ah, 12xLED, ЗУ 220V</t>
  </si>
  <si>
    <t>Фонарь светодиодный перезаряжаемый аккумуляторный TL9</t>
  </si>
  <si>
    <t>ЭПРА для панели светодидной 40 Вт</t>
  </si>
  <si>
    <t>Дроссель1 И 250 ДРЛ 44-017 нез.КЭТ3, 1И 250 ДРЛ 44-017 нез.КЭТ3</t>
  </si>
  <si>
    <t>Лампа, СКЛ 11А красная, постоянное напряжение 220 В</t>
  </si>
  <si>
    <t>Лампа, СКЛ 11А зеленая, постоянное напряжение 220 В</t>
  </si>
  <si>
    <t xml:space="preserve">Лампа газоразрядная ртутная высокого давления ДРЛ-250, ДРЛ-250 </t>
  </si>
  <si>
    <t xml:space="preserve">Лампа газоразрядная ртутная высокого давления ДРЛ-400, ДРЛ-400  </t>
  </si>
  <si>
    <t>Лампа коммутаторная малогабаритная, КМ 24-90  U - 24 В</t>
  </si>
  <si>
    <t>Лампа коммутаторная малогабаритная, КМ 60-50  U -60 В</t>
  </si>
  <si>
    <t>Лампа коммутационная светодиодная, СКЛ 11-2В-Ж-2-220-Р-УХЛ 4-Б</t>
  </si>
  <si>
    <t>Лампа коммутационная светодиодная, СКЛ 11-2В-К-2-220-Р-УХЛ 4-Б</t>
  </si>
  <si>
    <t>Лампа коммутационная светодиодная, СКЛ 11-2В-Л-220-Р-УХЛ 4-Б</t>
  </si>
  <si>
    <t>Лампа люминесцентная L 18W/765 OSRAM, L 18W/765 OSRAM 20 Вт</t>
  </si>
  <si>
    <t>Лампа люминесцентная L 36W/765 (аналог ЛБ 40), L 36W/765 (аналог ЛБ 40)</t>
  </si>
  <si>
    <t>Лампа люминесцентная TLD 36W/54 PHILIPS, TLD 36W/54 PHILIPS</t>
  </si>
  <si>
    <t>Лампа накаливания, МО-36-60-1</t>
  </si>
  <si>
    <t>Лампа накаливания, 95 Вт Е27</t>
  </si>
  <si>
    <t>Лампа накаливания 60 Вт Е 27, 60 Вт Е27</t>
  </si>
  <si>
    <t>Лампа накаливания в цилиндрических колбах, Ц-125-135-15    Е27/27  15 Вт</t>
  </si>
  <si>
    <t>Лампа накаливания МО-36-40, МО-36-40  40 Вт  U 36 В</t>
  </si>
  <si>
    <t>Лампа светодиодная, LED AF60-11W/4000/E27</t>
  </si>
  <si>
    <t>Лампа светодиодная, LED smartbuy T8 -22W/6400 1200mm</t>
  </si>
  <si>
    <t>Лампа светодиодная, T8 LED G13 20W</t>
  </si>
  <si>
    <t>Лампа светодиодная, ASD LED А60 11 Вт 220В Е27 3000К</t>
  </si>
  <si>
    <t>Лампа светодиодная, LED- A60- std 15 Вт 230 В Е 27 3000К 1350 Лм ASD</t>
  </si>
  <si>
    <t>Лампа светодиодная, LED- A60- std 7 Вт 230 В Е 27 3000К 630Лм ASD</t>
  </si>
  <si>
    <t>Лампа светодиодная, LED- A60- std 7 Вт 230 В Е 27 4000К 630Лм ASD</t>
  </si>
  <si>
    <t>Лампа светодиодная, LED- A60- std 11 Вт 230 В Е 27 4000К 990Лм ASD</t>
  </si>
  <si>
    <t>Лампа светодиодная, LED-А60-std 15Вт 230В Е27 4000К 1350Лм ASD</t>
  </si>
  <si>
    <t>Лампа светодиодная, LED-HP-PRO 50Вт 230В Е40 6500К 4500Лм ASD</t>
  </si>
  <si>
    <t>Лампа светодиодная 65 Вт, LED - HP 65 Вт Е 40 6500ЛК ASD (Китай)</t>
  </si>
  <si>
    <t>Лампа светодиодная белая, Е27  24 Вт 220В</t>
  </si>
  <si>
    <t>Лампа сигнальная, СКЛ-14-Б-ЖП-2-220П желтая</t>
  </si>
  <si>
    <t>Лампа сигнальная, СКЛ-14-Б-КП-2-220П красная</t>
  </si>
  <si>
    <t>Лампа сигнальная, СКЛ-14-Б-ЛП-2-220П зеленая</t>
  </si>
  <si>
    <t>Лампа сигнальная коммутаторная, СКЛ-1А -К-2-220 с цоколем В15d/18</t>
  </si>
  <si>
    <t>Лампа энергосберегающая, EL-4U-85W-E40</t>
  </si>
  <si>
    <t>Лампа энергосберегающая, NCL-4U-45-840  E-27</t>
  </si>
  <si>
    <t>Лампа энергосберегающая, 4U 30 Вт 220В Е-27  4200К ASD</t>
  </si>
  <si>
    <t>Лампа энергосберегающая "Космос", SP 55W/840 E27</t>
  </si>
  <si>
    <t>Лампа- переноска РВО 220 (12 м), ГОСТ 7-110-54</t>
  </si>
  <si>
    <t>Панель, LPU-ПРИЗМА-PRO 36Вт 230В 4000К 2800Лм 595х595х19мм белая IP40 LLT</t>
  </si>
  <si>
    <t>Прожектор  светодиодный, Эра LPR-100W-6500K-М</t>
  </si>
  <si>
    <t>Прожектор светодиодный, ПРС-35W</t>
  </si>
  <si>
    <t>Прожектор светодиодный, СДО-3-200-200Вт 220-240В 6500К 16000Лм ASD IP65</t>
  </si>
  <si>
    <t>Прожектор светодиодный, ПРС - 100W</t>
  </si>
  <si>
    <t>Прожектор светодиодный, СДО-5-70 70Вт 230В 6500К 5600Лм IP65 LLT</t>
  </si>
  <si>
    <t>Прожектор светодиодный, СДО-5-30 30 Вт 160-260В 6500К 2400Лм IP65ASD</t>
  </si>
  <si>
    <t xml:space="preserve">Прожектор светодиодный (на стойке), ПС-15Х2С </t>
  </si>
  <si>
    <t>Светильник, НББ-60</t>
  </si>
  <si>
    <t>Светильник влагозащищенный NBL-02-100-E27/WH, NBL-02-100-E27/WH</t>
  </si>
  <si>
    <t>Светильник герм. под сд лампу, ССП-456 2*18 Вт LED-Т8R/G13 IP65 1200 мм</t>
  </si>
  <si>
    <t xml:space="preserve">Светильник настенный НББ 02-100-178, НББ 02-100-178, N-100 Вт Е-27 </t>
  </si>
  <si>
    <t>Светильник настольный, Arte Lamp A5810LT-1BK</t>
  </si>
  <si>
    <t>Светильник промышленный, НПБ02-60/100-002</t>
  </si>
  <si>
    <t>Светильник пылевлагозащищенный накладной с рассеивателем из прозрачного поликарбоната, "Айсберг" 2*36 IP65</t>
  </si>
  <si>
    <t xml:space="preserve">Светильник светодиодный, SMD 50Вт 5000лм </t>
  </si>
  <si>
    <t>Светильник светодиодный, СПР-2 20м 36/42в</t>
  </si>
  <si>
    <t>Светильник светодиодный, Galad Победа  LED-100-K/K50</t>
  </si>
  <si>
    <t>Светильник светодиодный Jazzway, 40W  6500K IP65</t>
  </si>
  <si>
    <t>Светильник светодиодный герметичный, ССП-159 36 ВТ</t>
  </si>
  <si>
    <t>Фонарь, Шанс Ф</t>
  </si>
  <si>
    <t>Фонарь аккумуляторный "Феникс", Феникс</t>
  </si>
  <si>
    <t>Фонарь налобный, TG7 7xLED, 3хААА, Трофи</t>
  </si>
  <si>
    <t>Фонарь налобный, Energizer HL  "Vision HD"</t>
  </si>
  <si>
    <t>Фонарь светодиодный, налобный</t>
  </si>
  <si>
    <t xml:space="preserve">Фонарь светодиодный влагозащищенный, 2*R6(AA) </t>
  </si>
  <si>
    <t>Фонарь светодиодный перезаряжаемый аккумуляторный, TL9</t>
  </si>
  <si>
    <t>Арматура светосигнальная, СКЛ-11 К-2-220</t>
  </si>
  <si>
    <t>Арматура светосигнальная, СКЛ-11 Л-2-220</t>
  </si>
  <si>
    <t>Лампа, СКЛ 11А желтая, постоянное напряжение 220 В</t>
  </si>
  <si>
    <t>Лампа, СКЛ 11А красная, переменное напряжение 220 В</t>
  </si>
  <si>
    <t>Лампа, СКЛ 11А зеленая, переменное напряжение 220 В</t>
  </si>
  <si>
    <t>Лампа, СКЛ 11А желтая, переменное напряжение 220 В</t>
  </si>
  <si>
    <t>Лампа светодиодная коммутаторная , СКЛ 11 Ж-2-220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</si>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</sst>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left" vertical="center" wrapText="1"/>
    </xf>
    <xf numFmtId="1" fontId="0" fillId="0" borderId="33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9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0" fontId="0" fillId="0" borderId="48" xfId="0" applyNumberFormat="1" applyFont="1" applyBorder="1" applyAlignment="1">
      <alignment horizontal="left" vertical="center" wrapText="1"/>
    </xf>
    <xf numFmtId="1" fontId="0" fillId="0" borderId="48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9" xfId="0" applyNumberFormat="1" applyFont="1" applyFill="1" applyBorder="1" applyAlignment="1">
      <alignment horizontal="left" vertical="top" wrapText="1"/>
    </xf>
    <xf numFmtId="4" fontId="2" fillId="6" borderId="50" xfId="0" applyNumberFormat="1" applyFont="1" applyFill="1" applyBorder="1" applyAlignment="1">
      <alignment horizontal="center" vertical="top" wrapText="1"/>
    </xf>
    <xf numFmtId="4" fontId="1" fillId="4" borderId="56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1" fontId="12" fillId="0" borderId="48" xfId="0" applyNumberFormat="1" applyFont="1" applyBorder="1" applyAlignment="1">
      <alignment horizontal="center" vertical="center"/>
    </xf>
    <xf numFmtId="1" fontId="12" fillId="0" borderId="33" xfId="0" applyNumberFormat="1" applyFont="1" applyBorder="1" applyAlignment="1">
      <alignment horizontal="center" vertical="center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4" fontId="13" fillId="0" borderId="0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/>
    <xf numFmtId="2" fontId="2" fillId="0" borderId="0" xfId="0" applyNumberFormat="1" applyFont="1" applyBorder="1" applyAlignment="1">
      <alignment horizontal="center" vertical="top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0" fillId="0" borderId="35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top" wrapText="1"/>
    </xf>
    <xf numFmtId="2" fontId="0" fillId="0" borderId="0" xfId="0" applyNumberFormat="1"/>
    <xf numFmtId="0" fontId="14" fillId="0" borderId="34" xfId="0" applyFont="1" applyBorder="1" applyAlignment="1">
      <alignment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4" fontId="14" fillId="0" borderId="60" xfId="0" applyNumberFormat="1" applyFont="1" applyFill="1" applyBorder="1" applyAlignment="1">
      <alignment vertical="center" wrapText="1"/>
    </xf>
    <xf numFmtId="4" fontId="14" fillId="0" borderId="52" xfId="0" applyNumberFormat="1" applyFont="1" applyFill="1" applyBorder="1" applyAlignment="1">
      <alignment vertical="center" wrapText="1"/>
    </xf>
    <xf numFmtId="0" fontId="14" fillId="0" borderId="59" xfId="0" applyFont="1" applyBorder="1" applyAlignment="1">
      <alignment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4" fontId="14" fillId="0" borderId="61" xfId="0" applyNumberFormat="1" applyFont="1" applyFill="1" applyBorder="1" applyAlignment="1">
      <alignment vertical="center" wrapText="1"/>
    </xf>
    <xf numFmtId="4" fontId="14" fillId="0" borderId="34" xfId="0" applyNumberFormat="1" applyFont="1" applyFill="1" applyBorder="1" applyAlignment="1">
      <alignment vertical="center" wrapText="1"/>
    </xf>
    <xf numFmtId="4" fontId="14" fillId="0" borderId="58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7" xfId="0" applyNumberFormat="1" applyFont="1" applyFill="1" applyBorder="1" applyAlignment="1" applyProtection="1">
      <alignment horizontal="right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49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51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4" fillId="7" borderId="54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47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4" fillId="7" borderId="45" xfId="0" applyFont="1" applyFill="1" applyBorder="1" applyAlignment="1">
      <alignment horizontal="left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51" xfId="0" applyFont="1" applyFill="1" applyBorder="1" applyAlignment="1">
      <alignment horizontal="center"/>
    </xf>
    <xf numFmtId="0" fontId="1" fillId="7" borderId="52" xfId="0" applyFont="1" applyFill="1" applyBorder="1" applyAlignment="1">
      <alignment horizontal="center"/>
    </xf>
    <xf numFmtId="0" fontId="1" fillId="7" borderId="5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0"/>
  <sheetViews>
    <sheetView tabSelected="1" topLeftCell="A196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style="64" customWidth="1"/>
    <col min="6" max="6" width="16.7109375" style="59" customWidth="1"/>
    <col min="7" max="7" width="22.85546875" customWidth="1"/>
    <col min="10" max="10" width="45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6" t="s">
        <v>212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60"/>
      <c r="F2" s="5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77" t="s">
        <v>11</v>
      </c>
      <c r="C3" s="78"/>
      <c r="D3" s="78"/>
      <c r="E3" s="79"/>
      <c r="F3" s="53">
        <f>G205</f>
        <v>2874048.21</v>
      </c>
      <c r="G3" s="2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86" t="s">
        <v>28</v>
      </c>
      <c r="C4" s="86"/>
      <c r="D4" s="86"/>
      <c r="E4" s="86"/>
      <c r="F4" s="86"/>
      <c r="G4" s="8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60"/>
      <c r="F5" s="5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60"/>
      <c r="F6" s="5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7" t="s">
        <v>12</v>
      </c>
      <c r="C7" s="79"/>
      <c r="D7" s="88"/>
      <c r="E7" s="88"/>
      <c r="F7" s="89"/>
      <c r="G7" s="90"/>
      <c r="H7" s="5"/>
      <c r="I7" s="77" t="s">
        <v>3</v>
      </c>
      <c r="J7" s="78"/>
      <c r="K7" s="78"/>
      <c r="L7" s="78"/>
      <c r="M7" s="78"/>
      <c r="N7" s="78"/>
      <c r="O7" s="78"/>
      <c r="P7" s="9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61" t="s">
        <v>9</v>
      </c>
      <c r="F8" s="9" t="s">
        <v>5</v>
      </c>
      <c r="G8" s="10" t="s">
        <v>10</v>
      </c>
      <c r="H8" s="48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100" t="s">
        <v>17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2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1.5" x14ac:dyDescent="0.25">
      <c r="A10" s="6"/>
      <c r="B10" s="33">
        <v>1</v>
      </c>
      <c r="C10" s="65" t="s">
        <v>29</v>
      </c>
      <c r="D10" s="45" t="s">
        <v>19</v>
      </c>
      <c r="E10" s="68">
        <v>65.593333333333334</v>
      </c>
      <c r="F10" s="66">
        <v>12</v>
      </c>
      <c r="G10" s="36">
        <f>E10*F10</f>
        <v>787.12</v>
      </c>
      <c r="H10" s="1"/>
      <c r="I10" s="37">
        <f>B10</f>
        <v>1</v>
      </c>
      <c r="J10" s="38" t="str">
        <f>C10</f>
        <v>Лампа светодиодная коммутаторная СКЛ 11А красная, постоянное напряжение 220 В</v>
      </c>
      <c r="K10" s="46"/>
      <c r="L10" s="40" t="str">
        <f>D10</f>
        <v>шт</v>
      </c>
      <c r="M10" s="41">
        <f>E10</f>
        <v>65.593333333333334</v>
      </c>
      <c r="N10" s="34"/>
      <c r="O10" s="40">
        <f>F10</f>
        <v>12</v>
      </c>
      <c r="P10" s="47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1.5" x14ac:dyDescent="0.25">
      <c r="A11" s="6"/>
      <c r="B11" s="11">
        <v>2</v>
      </c>
      <c r="C11" s="65" t="s">
        <v>30</v>
      </c>
      <c r="D11" s="30" t="s">
        <v>19</v>
      </c>
      <c r="E11" s="68">
        <v>65.44083333333333</v>
      </c>
      <c r="F11" s="66">
        <v>12</v>
      </c>
      <c r="G11" s="22">
        <f t="shared" ref="G11:G60" si="0">E11*F11</f>
        <v>785.29</v>
      </c>
      <c r="H11" s="1"/>
      <c r="I11" s="16">
        <f t="shared" ref="I11:I60" si="1">B11</f>
        <v>2</v>
      </c>
      <c r="J11" s="17" t="str">
        <f t="shared" ref="J11:J203" si="2">C11</f>
        <v>Лампа светодиодная коммутаторная СКЛ 11А зеленая, постоянное напряжение 220 В</v>
      </c>
      <c r="K11" s="13"/>
      <c r="L11" s="19" t="str">
        <f t="shared" ref="L11:L203" si="3">D11</f>
        <v>шт</v>
      </c>
      <c r="M11" s="24">
        <f t="shared" ref="M11:M203" si="4">E11</f>
        <v>65.44083333333333</v>
      </c>
      <c r="N11" s="12"/>
      <c r="O11" s="19">
        <f t="shared" ref="O11:O203" si="5">F11</f>
        <v>12</v>
      </c>
      <c r="P11" s="20">
        <f t="shared" ref="P11:P203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1.5" x14ac:dyDescent="0.25">
      <c r="A12" s="6"/>
      <c r="B12" s="11">
        <v>3</v>
      </c>
      <c r="C12" s="65" t="s">
        <v>31</v>
      </c>
      <c r="D12" s="30" t="s">
        <v>19</v>
      </c>
      <c r="E12" s="68">
        <v>65.440624999999997</v>
      </c>
      <c r="F12" s="66">
        <v>16</v>
      </c>
      <c r="G12" s="22">
        <f t="shared" si="0"/>
        <v>1047.05</v>
      </c>
      <c r="H12" s="1"/>
      <c r="I12" s="16">
        <f t="shared" si="1"/>
        <v>3</v>
      </c>
      <c r="J12" s="17" t="str">
        <f t="shared" si="2"/>
        <v>Лампа светодиодная коммутаторная СКЛ 11А желтая, постоянное напряжение 220 В</v>
      </c>
      <c r="K12" s="13"/>
      <c r="L12" s="19" t="str">
        <f t="shared" si="3"/>
        <v>шт</v>
      </c>
      <c r="M12" s="24">
        <f t="shared" si="4"/>
        <v>65.440624999999997</v>
      </c>
      <c r="N12" s="12"/>
      <c r="O12" s="19">
        <f t="shared" si="5"/>
        <v>16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1.5" x14ac:dyDescent="0.25">
      <c r="A13" s="6"/>
      <c r="B13" s="11">
        <v>4</v>
      </c>
      <c r="C13" s="65" t="s">
        <v>32</v>
      </c>
      <c r="D13" s="30" t="s">
        <v>19</v>
      </c>
      <c r="E13" s="68">
        <v>102.08475294117646</v>
      </c>
      <c r="F13" s="66">
        <v>850</v>
      </c>
      <c r="G13" s="22">
        <f t="shared" si="0"/>
        <v>86772.04</v>
      </c>
      <c r="H13" s="1"/>
      <c r="I13" s="16">
        <f t="shared" si="1"/>
        <v>4</v>
      </c>
      <c r="J13" s="17" t="str">
        <f t="shared" si="2"/>
        <v>Лампа светодиодная LED-T8R 10Вт 220В G13 6500K 900Лм ASD</v>
      </c>
      <c r="K13" s="13"/>
      <c r="L13" s="19" t="str">
        <f t="shared" si="3"/>
        <v>шт</v>
      </c>
      <c r="M13" s="24">
        <f t="shared" si="4"/>
        <v>102.08475294117646</v>
      </c>
      <c r="N13" s="12"/>
      <c r="O13" s="19">
        <f t="shared" si="5"/>
        <v>850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1.5" x14ac:dyDescent="0.25">
      <c r="A14" s="6"/>
      <c r="B14" s="11">
        <v>5</v>
      </c>
      <c r="C14" s="65" t="s">
        <v>33</v>
      </c>
      <c r="D14" s="30" t="s">
        <v>19</v>
      </c>
      <c r="E14" s="69">
        <v>121.35595238095237</v>
      </c>
      <c r="F14" s="67">
        <v>210</v>
      </c>
      <c r="G14" s="22">
        <f t="shared" si="0"/>
        <v>25484.75</v>
      </c>
      <c r="H14" s="1"/>
      <c r="I14" s="16">
        <f t="shared" si="1"/>
        <v>5</v>
      </c>
      <c r="J14" s="17" t="str">
        <f t="shared" si="2"/>
        <v>Лампа светодиодная LED-T8 1200mm 18Вт 220В G13 6500K 1600Лм ASD</v>
      </c>
      <c r="K14" s="13"/>
      <c r="L14" s="19" t="str">
        <f t="shared" si="3"/>
        <v>шт</v>
      </c>
      <c r="M14" s="24">
        <f t="shared" si="4"/>
        <v>121.35595238095237</v>
      </c>
      <c r="N14" s="12"/>
      <c r="O14" s="19">
        <f t="shared" si="5"/>
        <v>210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1.5" x14ac:dyDescent="0.25">
      <c r="A15" s="6"/>
      <c r="B15" s="11">
        <v>6</v>
      </c>
      <c r="C15" s="65" t="s">
        <v>34</v>
      </c>
      <c r="D15" s="30" t="s">
        <v>19</v>
      </c>
      <c r="E15" s="69">
        <v>133.27120967741936</v>
      </c>
      <c r="F15" s="67">
        <v>248</v>
      </c>
      <c r="G15" s="22">
        <f t="shared" si="0"/>
        <v>33051.26</v>
      </c>
      <c r="H15" s="1"/>
      <c r="I15" s="16">
        <f t="shared" si="1"/>
        <v>6</v>
      </c>
      <c r="J15" s="17" t="str">
        <f t="shared" si="2"/>
        <v>Лампа газоразрядная ртутная высокого давления ДРЛ-250</v>
      </c>
      <c r="K15" s="13"/>
      <c r="L15" s="19" t="str">
        <f t="shared" si="3"/>
        <v>шт</v>
      </c>
      <c r="M15" s="24">
        <f t="shared" si="4"/>
        <v>133.27120967741936</v>
      </c>
      <c r="N15" s="12"/>
      <c r="O15" s="19">
        <f t="shared" si="5"/>
        <v>248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1.5" x14ac:dyDescent="0.25">
      <c r="A16" s="6"/>
      <c r="B16" s="11">
        <v>7</v>
      </c>
      <c r="C16" s="65" t="s">
        <v>35</v>
      </c>
      <c r="D16" s="30" t="s">
        <v>19</v>
      </c>
      <c r="E16" s="69">
        <v>38.923746478873241</v>
      </c>
      <c r="F16" s="66">
        <v>710</v>
      </c>
      <c r="G16" s="22">
        <f t="shared" si="0"/>
        <v>27635.86</v>
      </c>
      <c r="H16" s="1"/>
      <c r="I16" s="16">
        <f t="shared" si="1"/>
        <v>7</v>
      </c>
      <c r="J16" s="17" t="str">
        <f t="shared" si="2"/>
        <v>Лампа люминесцентная  L18W/765 OSRAM 20 Вт</v>
      </c>
      <c r="K16" s="13"/>
      <c r="L16" s="19" t="str">
        <f t="shared" si="3"/>
        <v>шт</v>
      </c>
      <c r="M16" s="24">
        <f t="shared" si="4"/>
        <v>38.923746478873241</v>
      </c>
      <c r="N16" s="12"/>
      <c r="O16" s="19">
        <f t="shared" si="5"/>
        <v>710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1.5" x14ac:dyDescent="0.25">
      <c r="A17" s="6"/>
      <c r="B17" s="11">
        <v>8</v>
      </c>
      <c r="C17" s="65" t="s">
        <v>36</v>
      </c>
      <c r="D17" s="30" t="s">
        <v>19</v>
      </c>
      <c r="E17" s="69">
        <v>50.330545454545458</v>
      </c>
      <c r="F17" s="66">
        <v>165</v>
      </c>
      <c r="G17" s="22">
        <f t="shared" si="0"/>
        <v>8304.5400000000009</v>
      </c>
      <c r="H17" s="1"/>
      <c r="I17" s="16">
        <f t="shared" si="1"/>
        <v>8</v>
      </c>
      <c r="J17" s="17" t="str">
        <f t="shared" si="2"/>
        <v>Лампа люминесцентная L36W/640 OSRAM 40 Вт</v>
      </c>
      <c r="K17" s="13"/>
      <c r="L17" s="19" t="str">
        <f t="shared" si="3"/>
        <v>шт</v>
      </c>
      <c r="M17" s="24">
        <f t="shared" si="4"/>
        <v>50.330545454545458</v>
      </c>
      <c r="N17" s="12"/>
      <c r="O17" s="19">
        <f t="shared" si="5"/>
        <v>165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1.5" x14ac:dyDescent="0.25">
      <c r="A18" s="6"/>
      <c r="B18" s="11">
        <v>9</v>
      </c>
      <c r="C18" s="65" t="s">
        <v>37</v>
      </c>
      <c r="D18" s="30" t="s">
        <v>19</v>
      </c>
      <c r="E18" s="69">
        <v>63.042499999999997</v>
      </c>
      <c r="F18" s="66">
        <v>20</v>
      </c>
      <c r="G18" s="22">
        <f t="shared" si="0"/>
        <v>1260.8499999999999</v>
      </c>
      <c r="H18" s="1"/>
      <c r="I18" s="16">
        <f t="shared" si="1"/>
        <v>9</v>
      </c>
      <c r="J18" s="17" t="str">
        <f t="shared" si="2"/>
        <v>Лампа люминесцентная  L80W/765 OSRAM  80 Вт</v>
      </c>
      <c r="K18" s="13"/>
      <c r="L18" s="19" t="str">
        <f t="shared" si="3"/>
        <v>шт</v>
      </c>
      <c r="M18" s="24">
        <f t="shared" si="4"/>
        <v>63.042499999999997</v>
      </c>
      <c r="N18" s="12"/>
      <c r="O18" s="19">
        <f t="shared" si="5"/>
        <v>20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6"/>
      <c r="B19" s="11">
        <v>10</v>
      </c>
      <c r="C19" s="65" t="s">
        <v>38</v>
      </c>
      <c r="D19" s="30" t="s">
        <v>19</v>
      </c>
      <c r="E19" s="69">
        <v>8.9745756097560978</v>
      </c>
      <c r="F19" s="66">
        <v>2050</v>
      </c>
      <c r="G19" s="22">
        <f t="shared" si="0"/>
        <v>18397.88</v>
      </c>
      <c r="H19" s="1"/>
      <c r="I19" s="16">
        <f t="shared" si="1"/>
        <v>10</v>
      </c>
      <c r="J19" s="17" t="str">
        <f t="shared" si="2"/>
        <v>Лампа накаливания 95 Вт Е27</v>
      </c>
      <c r="K19" s="27"/>
      <c r="L19" s="19" t="str">
        <f t="shared" si="3"/>
        <v>шт</v>
      </c>
      <c r="M19" s="24">
        <f t="shared" si="4"/>
        <v>8.9745756097560978</v>
      </c>
      <c r="N19" s="26"/>
      <c r="O19" s="19">
        <f t="shared" si="5"/>
        <v>2050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6"/>
      <c r="B20" s="11">
        <v>11</v>
      </c>
      <c r="C20" s="65" t="s">
        <v>39</v>
      </c>
      <c r="D20" s="30" t="s">
        <v>19</v>
      </c>
      <c r="E20" s="69">
        <v>8.9745833333333334</v>
      </c>
      <c r="F20" s="66">
        <v>288</v>
      </c>
      <c r="G20" s="22">
        <f t="shared" si="0"/>
        <v>2584.6799999999998</v>
      </c>
      <c r="H20" s="1"/>
      <c r="I20" s="16">
        <f t="shared" si="1"/>
        <v>11</v>
      </c>
      <c r="J20" s="17" t="str">
        <f t="shared" si="2"/>
        <v>Лампа накаливания 40 Вт Е27</v>
      </c>
      <c r="K20" s="27"/>
      <c r="L20" s="19" t="str">
        <f t="shared" si="3"/>
        <v>шт</v>
      </c>
      <c r="M20" s="24">
        <f t="shared" si="4"/>
        <v>8.9745833333333334</v>
      </c>
      <c r="N20" s="26"/>
      <c r="O20" s="19">
        <f t="shared" si="5"/>
        <v>288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6"/>
      <c r="B21" s="11">
        <v>12</v>
      </c>
      <c r="C21" s="65" t="s">
        <v>40</v>
      </c>
      <c r="D21" s="30" t="s">
        <v>19</v>
      </c>
      <c r="E21" s="69">
        <v>8.9745910780669149</v>
      </c>
      <c r="F21" s="66">
        <v>538</v>
      </c>
      <c r="G21" s="22">
        <f t="shared" si="0"/>
        <v>4828.33</v>
      </c>
      <c r="H21" s="1"/>
      <c r="I21" s="16">
        <f t="shared" si="1"/>
        <v>12</v>
      </c>
      <c r="J21" s="17" t="str">
        <f t="shared" si="2"/>
        <v>Лампа накаливания 60 Вт Е27</v>
      </c>
      <c r="K21" s="27"/>
      <c r="L21" s="19" t="str">
        <f t="shared" si="3"/>
        <v>шт</v>
      </c>
      <c r="M21" s="24">
        <f t="shared" si="4"/>
        <v>8.9745910780669149</v>
      </c>
      <c r="N21" s="26"/>
      <c r="O21" s="19">
        <f t="shared" si="5"/>
        <v>538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6"/>
      <c r="B22" s="11">
        <v>13</v>
      </c>
      <c r="C22" s="65" t="s">
        <v>41</v>
      </c>
      <c r="D22" s="30" t="s">
        <v>19</v>
      </c>
      <c r="E22" s="69">
        <v>8.9745666666666661</v>
      </c>
      <c r="F22" s="66">
        <v>300</v>
      </c>
      <c r="G22" s="22">
        <f t="shared" si="0"/>
        <v>2692.37</v>
      </c>
      <c r="H22" s="1"/>
      <c r="I22" s="16">
        <f t="shared" si="1"/>
        <v>13</v>
      </c>
      <c r="J22" s="17" t="str">
        <f t="shared" si="2"/>
        <v>Лампа накаливания 75 Вт Е27</v>
      </c>
      <c r="K22" s="27"/>
      <c r="L22" s="19" t="str">
        <f t="shared" si="3"/>
        <v>шт</v>
      </c>
      <c r="M22" s="24">
        <f t="shared" si="4"/>
        <v>8.9745666666666661</v>
      </c>
      <c r="N22" s="26"/>
      <c r="O22" s="19">
        <f t="shared" si="5"/>
        <v>300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1.5" x14ac:dyDescent="0.25">
      <c r="A23" s="6"/>
      <c r="B23" s="11">
        <v>14</v>
      </c>
      <c r="C23" s="65" t="s">
        <v>42</v>
      </c>
      <c r="D23" s="30" t="s">
        <v>19</v>
      </c>
      <c r="E23" s="69">
        <v>336.678</v>
      </c>
      <c r="F23" s="66">
        <v>5</v>
      </c>
      <c r="G23" s="22">
        <f t="shared" si="0"/>
        <v>1683.3899999999999</v>
      </c>
      <c r="H23" s="1"/>
      <c r="I23" s="16">
        <f t="shared" si="1"/>
        <v>14</v>
      </c>
      <c r="J23" s="17" t="str">
        <f t="shared" si="2"/>
        <v>Лампа ртутная ДРВ 250 Вт 220В Е40 со встроенным ПРА ASD</v>
      </c>
      <c r="K23" s="27"/>
      <c r="L23" s="19" t="str">
        <f t="shared" si="3"/>
        <v>шт</v>
      </c>
      <c r="M23" s="24">
        <f t="shared" si="4"/>
        <v>336.678</v>
      </c>
      <c r="N23" s="26"/>
      <c r="O23" s="19">
        <f t="shared" si="5"/>
        <v>5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1.5" x14ac:dyDescent="0.25">
      <c r="A24" s="6"/>
      <c r="B24" s="11">
        <v>15</v>
      </c>
      <c r="C24" s="70" t="s">
        <v>43</v>
      </c>
      <c r="D24" s="30" t="s">
        <v>19</v>
      </c>
      <c r="E24" s="69">
        <v>121.88970588235294</v>
      </c>
      <c r="F24" s="71">
        <v>34</v>
      </c>
      <c r="G24" s="22">
        <f t="shared" si="0"/>
        <v>4144.25</v>
      </c>
      <c r="H24" s="1"/>
      <c r="I24" s="16">
        <f t="shared" si="1"/>
        <v>15</v>
      </c>
      <c r="J24" s="17" t="str">
        <f t="shared" si="2"/>
        <v>Лампа светодиодная LED smartbuy T8 -18W/4100 1200mm</v>
      </c>
      <c r="K24" s="27"/>
      <c r="L24" s="19" t="str">
        <f t="shared" si="3"/>
        <v>шт</v>
      </c>
      <c r="M24" s="24">
        <f t="shared" si="4"/>
        <v>121.88970588235294</v>
      </c>
      <c r="N24" s="26"/>
      <c r="O24" s="19">
        <f t="shared" si="5"/>
        <v>34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1.5" x14ac:dyDescent="0.25">
      <c r="A25" s="6"/>
      <c r="B25" s="11">
        <v>16</v>
      </c>
      <c r="C25" s="65" t="s">
        <v>44</v>
      </c>
      <c r="D25" s="30" t="s">
        <v>19</v>
      </c>
      <c r="E25" s="69">
        <v>97.830500000000015</v>
      </c>
      <c r="F25" s="66">
        <v>180</v>
      </c>
      <c r="G25" s="22">
        <f t="shared" si="0"/>
        <v>17609.490000000002</v>
      </c>
      <c r="H25" s="1"/>
      <c r="I25" s="16">
        <f t="shared" si="1"/>
        <v>16</v>
      </c>
      <c r="J25" s="17" t="str">
        <f t="shared" si="2"/>
        <v>Лампа светодиодная LED smartbuy T8 -10W/6400 600mm</v>
      </c>
      <c r="K25" s="27"/>
      <c r="L25" s="19" t="str">
        <f t="shared" si="3"/>
        <v>шт</v>
      </c>
      <c r="M25" s="24">
        <f t="shared" si="4"/>
        <v>97.830500000000015</v>
      </c>
      <c r="N25" s="26"/>
      <c r="O25" s="19">
        <f t="shared" si="5"/>
        <v>180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1.5" x14ac:dyDescent="0.25">
      <c r="A26" s="6"/>
      <c r="B26" s="11">
        <v>17</v>
      </c>
      <c r="C26" s="70" t="s">
        <v>45</v>
      </c>
      <c r="D26" s="30" t="s">
        <v>19</v>
      </c>
      <c r="E26" s="73">
        <v>528.81359999999995</v>
      </c>
      <c r="F26" s="71">
        <v>100</v>
      </c>
      <c r="G26" s="22">
        <f t="shared" si="0"/>
        <v>52881.359999999993</v>
      </c>
      <c r="H26" s="1"/>
      <c r="I26" s="16">
        <f t="shared" si="1"/>
        <v>17</v>
      </c>
      <c r="J26" s="17" t="str">
        <f t="shared" si="2"/>
        <v>Лампа светодиодная LB-65 (40W) 230V E27/E40 4000K</v>
      </c>
      <c r="K26" s="27"/>
      <c r="L26" s="19" t="str">
        <f t="shared" si="3"/>
        <v>шт</v>
      </c>
      <c r="M26" s="24">
        <f t="shared" si="4"/>
        <v>528.81359999999995</v>
      </c>
      <c r="N26" s="26"/>
      <c r="O26" s="19">
        <f t="shared" si="5"/>
        <v>100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1.5" x14ac:dyDescent="0.25">
      <c r="A27" s="6"/>
      <c r="B27" s="11">
        <v>18</v>
      </c>
      <c r="C27" s="65" t="s">
        <v>46</v>
      </c>
      <c r="D27" s="30" t="s">
        <v>19</v>
      </c>
      <c r="E27" s="74">
        <v>44.627200000000002</v>
      </c>
      <c r="F27" s="66">
        <v>50</v>
      </c>
      <c r="G27" s="22">
        <f t="shared" si="0"/>
        <v>2231.36</v>
      </c>
      <c r="H27" s="1"/>
      <c r="I27" s="16">
        <f t="shared" si="1"/>
        <v>18</v>
      </c>
      <c r="J27" s="17" t="str">
        <f t="shared" si="2"/>
        <v>Лампа светодиодная LED 5 Вт Е14 4000К (свеча) ASD</v>
      </c>
      <c r="K27" s="27"/>
      <c r="L27" s="19" t="str">
        <f t="shared" si="3"/>
        <v>шт</v>
      </c>
      <c r="M27" s="24">
        <f t="shared" si="4"/>
        <v>44.627200000000002</v>
      </c>
      <c r="N27" s="26"/>
      <c r="O27" s="19">
        <f t="shared" si="5"/>
        <v>50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1.5" x14ac:dyDescent="0.25">
      <c r="A28" s="6"/>
      <c r="B28" s="11">
        <v>19</v>
      </c>
      <c r="C28" s="65" t="s">
        <v>47</v>
      </c>
      <c r="D28" s="30" t="s">
        <v>19</v>
      </c>
      <c r="E28" s="75">
        <v>52</v>
      </c>
      <c r="F28" s="72">
        <v>50</v>
      </c>
      <c r="G28" s="22">
        <f t="shared" si="0"/>
        <v>2600</v>
      </c>
      <c r="H28" s="1"/>
      <c r="I28" s="16">
        <f t="shared" si="1"/>
        <v>19</v>
      </c>
      <c r="J28" s="17" t="str">
        <f t="shared" si="2"/>
        <v>Лампа светодиодная LED-ШАР-std 7.5Вт 230В  Е27 4000К 675Лм ASD</v>
      </c>
      <c r="K28" s="27"/>
      <c r="L28" s="19" t="str">
        <f t="shared" si="3"/>
        <v>шт</v>
      </c>
      <c r="M28" s="24">
        <f t="shared" si="4"/>
        <v>52</v>
      </c>
      <c r="N28" s="26"/>
      <c r="O28" s="19">
        <f t="shared" si="5"/>
        <v>50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1.5" x14ac:dyDescent="0.25">
      <c r="A29" s="6"/>
      <c r="B29" s="11">
        <v>20</v>
      </c>
      <c r="C29" s="65" t="s">
        <v>48</v>
      </c>
      <c r="D29" s="30" t="s">
        <v>19</v>
      </c>
      <c r="E29" s="75">
        <v>94.305066666666661</v>
      </c>
      <c r="F29" s="72">
        <v>150</v>
      </c>
      <c r="G29" s="22">
        <f t="shared" si="0"/>
        <v>14145.759999999998</v>
      </c>
      <c r="H29" s="1"/>
      <c r="I29" s="16">
        <f t="shared" si="1"/>
        <v>20</v>
      </c>
      <c r="J29" s="17" t="str">
        <f t="shared" si="2"/>
        <v>Лампа светодиодная LED- A60- std 7 Вт 230 В Е27 4000К 630Лм ASD</v>
      </c>
      <c r="K29" s="27"/>
      <c r="L29" s="19" t="str">
        <f t="shared" si="3"/>
        <v>шт</v>
      </c>
      <c r="M29" s="24">
        <f t="shared" si="4"/>
        <v>94.305066666666661</v>
      </c>
      <c r="N29" s="26"/>
      <c r="O29" s="19">
        <f t="shared" si="5"/>
        <v>150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1.5" x14ac:dyDescent="0.25">
      <c r="A30" s="6"/>
      <c r="B30" s="11">
        <v>21</v>
      </c>
      <c r="C30" s="65" t="s">
        <v>49</v>
      </c>
      <c r="D30" s="30" t="s">
        <v>19</v>
      </c>
      <c r="E30" s="75">
        <v>55.9238</v>
      </c>
      <c r="F30" s="72">
        <v>50</v>
      </c>
      <c r="G30" s="22">
        <f t="shared" si="0"/>
        <v>2796.19</v>
      </c>
      <c r="H30" s="1"/>
      <c r="I30" s="16">
        <f t="shared" si="1"/>
        <v>21</v>
      </c>
      <c r="J30" s="17" t="str">
        <f t="shared" si="2"/>
        <v>Лампа светодиодная LED- A60- std 11 Вт 230 В Е27 4000К 990Лм ASD</v>
      </c>
      <c r="K30" s="27"/>
      <c r="L30" s="19" t="str">
        <f t="shared" si="3"/>
        <v>шт</v>
      </c>
      <c r="M30" s="24">
        <f t="shared" si="4"/>
        <v>55.9238</v>
      </c>
      <c r="N30" s="26"/>
      <c r="O30" s="19">
        <f t="shared" si="5"/>
        <v>50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/>
      <c r="B31" s="11">
        <v>22</v>
      </c>
      <c r="C31" s="65" t="s">
        <v>50</v>
      </c>
      <c r="D31" s="30" t="s">
        <v>19</v>
      </c>
      <c r="E31" s="75">
        <v>296.98304347826087</v>
      </c>
      <c r="F31" s="72">
        <v>230</v>
      </c>
      <c r="G31" s="22">
        <f t="shared" si="0"/>
        <v>68306.100000000006</v>
      </c>
      <c r="H31" s="1"/>
      <c r="I31" s="16">
        <f t="shared" si="1"/>
        <v>22</v>
      </c>
      <c r="J31" s="17" t="str">
        <f t="shared" si="2"/>
        <v>Лампа светодиодная Е27 30 Вт 220В</v>
      </c>
      <c r="K31" s="27"/>
      <c r="L31" s="19" t="str">
        <f t="shared" si="3"/>
        <v>шт</v>
      </c>
      <c r="M31" s="24">
        <f t="shared" si="4"/>
        <v>296.98304347826087</v>
      </c>
      <c r="N31" s="26"/>
      <c r="O31" s="19">
        <f t="shared" si="5"/>
        <v>230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/>
      <c r="B32" s="11">
        <v>23</v>
      </c>
      <c r="C32" s="65" t="s">
        <v>51</v>
      </c>
      <c r="D32" s="30" t="s">
        <v>19</v>
      </c>
      <c r="E32" s="75">
        <v>189.18599999999998</v>
      </c>
      <c r="F32" s="72">
        <v>10</v>
      </c>
      <c r="G32" s="22">
        <f t="shared" si="0"/>
        <v>1891.8599999999997</v>
      </c>
      <c r="H32" s="1"/>
      <c r="I32" s="16">
        <f t="shared" si="1"/>
        <v>23</v>
      </c>
      <c r="J32" s="17" t="str">
        <f t="shared" si="2"/>
        <v>Лампа светодиодная Е27 24 Вт 220В</v>
      </c>
      <c r="K32" s="27"/>
      <c r="L32" s="19" t="str">
        <f t="shared" si="3"/>
        <v>шт</v>
      </c>
      <c r="M32" s="24">
        <f t="shared" si="4"/>
        <v>189.18599999999998</v>
      </c>
      <c r="N32" s="26"/>
      <c r="O32" s="19">
        <f t="shared" si="5"/>
        <v>10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6"/>
      <c r="B33" s="11">
        <v>24</v>
      </c>
      <c r="C33" s="65" t="s">
        <v>52</v>
      </c>
      <c r="D33" s="30" t="s">
        <v>19</v>
      </c>
      <c r="E33" s="75">
        <v>55.923699999999997</v>
      </c>
      <c r="F33" s="72">
        <v>100</v>
      </c>
      <c r="G33" s="22">
        <f t="shared" si="0"/>
        <v>5592.37</v>
      </c>
      <c r="H33" s="1"/>
      <c r="I33" s="16">
        <f t="shared" si="1"/>
        <v>24</v>
      </c>
      <c r="J33" s="17" t="str">
        <f t="shared" si="2"/>
        <v>Лампа светодиодная Е27 12 Вт 220В</v>
      </c>
      <c r="K33" s="27"/>
      <c r="L33" s="19" t="str">
        <f t="shared" si="3"/>
        <v>шт</v>
      </c>
      <c r="M33" s="24">
        <f t="shared" si="4"/>
        <v>55.923699999999997</v>
      </c>
      <c r="N33" s="26"/>
      <c r="O33" s="19">
        <f t="shared" si="5"/>
        <v>100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1.5" x14ac:dyDescent="0.25">
      <c r="A34" s="6"/>
      <c r="B34" s="11">
        <v>25</v>
      </c>
      <c r="C34" s="65" t="s">
        <v>53</v>
      </c>
      <c r="D34" s="30" t="s">
        <v>19</v>
      </c>
      <c r="E34" s="75">
        <v>65.440699999999993</v>
      </c>
      <c r="F34" s="72">
        <v>100</v>
      </c>
      <c r="G34" s="22">
        <f t="shared" si="0"/>
        <v>6544.07</v>
      </c>
      <c r="H34" s="1"/>
      <c r="I34" s="16">
        <f t="shared" si="1"/>
        <v>25</v>
      </c>
      <c r="J34" s="17" t="str">
        <f t="shared" si="2"/>
        <v>Лампа светодиодная коммутаторная СКЛ 11 Ж-2-220</v>
      </c>
      <c r="K34" s="27"/>
      <c r="L34" s="19" t="str">
        <f t="shared" si="3"/>
        <v>шт</v>
      </c>
      <c r="M34" s="24">
        <f t="shared" si="4"/>
        <v>65.440699999999993</v>
      </c>
      <c r="N34" s="26"/>
      <c r="O34" s="19">
        <f t="shared" si="5"/>
        <v>100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1.5" x14ac:dyDescent="0.25">
      <c r="A35" s="6"/>
      <c r="B35" s="11">
        <v>26</v>
      </c>
      <c r="C35" s="65" t="s">
        <v>54</v>
      </c>
      <c r="D35" s="30" t="s">
        <v>19</v>
      </c>
      <c r="E35" s="75">
        <v>85.542400000000001</v>
      </c>
      <c r="F35" s="72">
        <v>50</v>
      </c>
      <c r="G35" s="22">
        <f t="shared" si="0"/>
        <v>4277.12</v>
      </c>
      <c r="H35" s="1"/>
      <c r="I35" s="16">
        <f t="shared" si="1"/>
        <v>26</v>
      </c>
      <c r="J35" s="17" t="str">
        <f t="shared" si="2"/>
        <v>Лампа энергосберегающая LLK-C05-26/2700 E27</v>
      </c>
      <c r="K35" s="27"/>
      <c r="L35" s="19" t="str">
        <f t="shared" si="3"/>
        <v>шт</v>
      </c>
      <c r="M35" s="24">
        <f t="shared" si="4"/>
        <v>85.542400000000001</v>
      </c>
      <c r="N35" s="26"/>
      <c r="O35" s="19">
        <f t="shared" si="5"/>
        <v>50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1.5" x14ac:dyDescent="0.25">
      <c r="A36" s="6"/>
      <c r="B36" s="11">
        <v>27</v>
      </c>
      <c r="C36" s="65" t="s">
        <v>55</v>
      </c>
      <c r="D36" s="30" t="s">
        <v>19</v>
      </c>
      <c r="E36" s="75">
        <v>187.76250000000002</v>
      </c>
      <c r="F36" s="72">
        <v>12</v>
      </c>
      <c r="G36" s="22">
        <f t="shared" si="0"/>
        <v>2253.15</v>
      </c>
      <c r="H36" s="1"/>
      <c r="I36" s="16">
        <f t="shared" si="1"/>
        <v>27</v>
      </c>
      <c r="J36" s="17" t="str">
        <f t="shared" si="2"/>
        <v>Лампа энергосберегающая Navigator, SH 30W/860 E27</v>
      </c>
      <c r="K36" s="27"/>
      <c r="L36" s="19" t="str">
        <f t="shared" si="3"/>
        <v>шт</v>
      </c>
      <c r="M36" s="24">
        <f t="shared" si="4"/>
        <v>187.76250000000002</v>
      </c>
      <c r="N36" s="26"/>
      <c r="O36" s="19">
        <f t="shared" si="5"/>
        <v>12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1.5" x14ac:dyDescent="0.25">
      <c r="A37" s="6"/>
      <c r="B37" s="11">
        <v>28</v>
      </c>
      <c r="C37" s="65" t="s">
        <v>56</v>
      </c>
      <c r="D37" s="30" t="s">
        <v>19</v>
      </c>
      <c r="E37" s="75">
        <v>735.31347826086949</v>
      </c>
      <c r="F37" s="72">
        <v>46</v>
      </c>
      <c r="G37" s="22">
        <f t="shared" si="0"/>
        <v>33824.42</v>
      </c>
      <c r="H37" s="1"/>
      <c r="I37" s="16">
        <f t="shared" si="1"/>
        <v>28</v>
      </c>
      <c r="J37" s="17" t="str">
        <f t="shared" si="2"/>
        <v>Панель светодиодная LP-02 40 Вт 160-260В 6500 К  595х595х11 мм без ЭПРА IP40</v>
      </c>
      <c r="K37" s="27"/>
      <c r="L37" s="19" t="str">
        <f t="shared" si="3"/>
        <v>шт</v>
      </c>
      <c r="M37" s="24">
        <f t="shared" si="4"/>
        <v>735.31347826086949</v>
      </c>
      <c r="N37" s="26"/>
      <c r="O37" s="19">
        <f t="shared" si="5"/>
        <v>46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1.5" x14ac:dyDescent="0.25">
      <c r="A38" s="6"/>
      <c r="B38" s="11">
        <v>29</v>
      </c>
      <c r="C38" s="65" t="s">
        <v>57</v>
      </c>
      <c r="D38" s="30" t="s">
        <v>19</v>
      </c>
      <c r="E38" s="75">
        <v>1345.6949999999999</v>
      </c>
      <c r="F38" s="72">
        <v>6</v>
      </c>
      <c r="G38" s="22">
        <f t="shared" si="0"/>
        <v>8074.17</v>
      </c>
      <c r="H38" s="1"/>
      <c r="I38" s="16">
        <f t="shared" si="1"/>
        <v>29</v>
      </c>
      <c r="J38" s="17" t="str">
        <f t="shared" si="2"/>
        <v>Прожектор  светодиодный Jazzway PFL-SMD-100W/CW/GR</v>
      </c>
      <c r="K38" s="27"/>
      <c r="L38" s="19" t="str">
        <f t="shared" si="3"/>
        <v>шт</v>
      </c>
      <c r="M38" s="24">
        <f t="shared" si="4"/>
        <v>1345.6949999999999</v>
      </c>
      <c r="N38" s="26"/>
      <c r="O38" s="19">
        <f t="shared" si="5"/>
        <v>6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1.5" x14ac:dyDescent="0.25">
      <c r="A39" s="6"/>
      <c r="B39" s="11">
        <v>30</v>
      </c>
      <c r="C39" s="65" t="s">
        <v>58</v>
      </c>
      <c r="D39" s="30" t="s">
        <v>19</v>
      </c>
      <c r="E39" s="75">
        <v>649.64374999999995</v>
      </c>
      <c r="F39" s="72">
        <v>16</v>
      </c>
      <c r="G39" s="22">
        <f t="shared" si="0"/>
        <v>10394.299999999999</v>
      </c>
      <c r="H39" s="1"/>
      <c r="I39" s="16">
        <f t="shared" si="1"/>
        <v>30</v>
      </c>
      <c r="J39" s="17" t="str">
        <f t="shared" si="2"/>
        <v>Прожектор  светодиодный Эра LPR-50W-6500K-М</v>
      </c>
      <c r="K39" s="27"/>
      <c r="L39" s="19" t="str">
        <f t="shared" si="3"/>
        <v>шт</v>
      </c>
      <c r="M39" s="24">
        <f t="shared" si="4"/>
        <v>649.64374999999995</v>
      </c>
      <c r="N39" s="26"/>
      <c r="O39" s="19">
        <f t="shared" si="5"/>
        <v>16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1.5" x14ac:dyDescent="0.25">
      <c r="A40" s="6"/>
      <c r="B40" s="11">
        <v>31</v>
      </c>
      <c r="C40" s="65" t="s">
        <v>59</v>
      </c>
      <c r="D40" s="30" t="s">
        <v>19</v>
      </c>
      <c r="E40" s="75">
        <v>1345.6949999999999</v>
      </c>
      <c r="F40" s="72">
        <v>2</v>
      </c>
      <c r="G40" s="22">
        <f t="shared" si="0"/>
        <v>2691.39</v>
      </c>
      <c r="H40" s="1"/>
      <c r="I40" s="16">
        <f t="shared" si="1"/>
        <v>31</v>
      </c>
      <c r="J40" s="17" t="str">
        <f t="shared" si="2"/>
        <v>Прожектор  светодиодный Эра LPR-100W-6500K-М</v>
      </c>
      <c r="K40" s="27"/>
      <c r="L40" s="19" t="str">
        <f t="shared" si="3"/>
        <v>шт</v>
      </c>
      <c r="M40" s="24">
        <f t="shared" si="4"/>
        <v>1345.6949999999999</v>
      </c>
      <c r="N40" s="26"/>
      <c r="O40" s="19">
        <f t="shared" si="5"/>
        <v>2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6"/>
      <c r="B41" s="11">
        <v>32</v>
      </c>
      <c r="C41" s="65" t="s">
        <v>60</v>
      </c>
      <c r="D41" s="30" t="s">
        <v>19</v>
      </c>
      <c r="E41" s="75">
        <v>227.72899999999998</v>
      </c>
      <c r="F41" s="72">
        <v>10</v>
      </c>
      <c r="G41" s="22">
        <f t="shared" si="0"/>
        <v>2277.29</v>
      </c>
      <c r="H41" s="1"/>
      <c r="I41" s="16">
        <f t="shared" si="1"/>
        <v>32</v>
      </c>
      <c r="J41" s="17" t="str">
        <f t="shared" si="2"/>
        <v>Светильник НСП 02-100-003 (с/р)</v>
      </c>
      <c r="K41" s="27"/>
      <c r="L41" s="19" t="str">
        <f t="shared" si="3"/>
        <v>шт</v>
      </c>
      <c r="M41" s="24">
        <f t="shared" si="4"/>
        <v>227.72899999999998</v>
      </c>
      <c r="N41" s="26"/>
      <c r="O41" s="19">
        <f t="shared" si="5"/>
        <v>10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6"/>
      <c r="B42" s="11">
        <v>33</v>
      </c>
      <c r="C42" s="65" t="s">
        <v>61</v>
      </c>
      <c r="D42" s="30" t="s">
        <v>19</v>
      </c>
      <c r="E42" s="75">
        <v>1630.508</v>
      </c>
      <c r="F42" s="72">
        <v>10</v>
      </c>
      <c r="G42" s="22">
        <f t="shared" si="0"/>
        <v>16305.08</v>
      </c>
      <c r="H42" s="1"/>
      <c r="I42" s="16">
        <f t="shared" si="1"/>
        <v>33</v>
      </c>
      <c r="J42" s="17" t="str">
        <f t="shared" si="2"/>
        <v>Светильник типа "Амстронг"</v>
      </c>
      <c r="K42" s="27"/>
      <c r="L42" s="19" t="str">
        <f t="shared" si="3"/>
        <v>шт</v>
      </c>
      <c r="M42" s="24">
        <f t="shared" si="4"/>
        <v>1630.508</v>
      </c>
      <c r="N42" s="26"/>
      <c r="O42" s="19">
        <f t="shared" si="5"/>
        <v>10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6"/>
      <c r="B43" s="11">
        <v>34</v>
      </c>
      <c r="C43" s="65" t="s">
        <v>62</v>
      </c>
      <c r="D43" s="30" t="s">
        <v>19</v>
      </c>
      <c r="E43" s="75">
        <v>1586.4405000000002</v>
      </c>
      <c r="F43" s="72">
        <v>20</v>
      </c>
      <c r="G43" s="22">
        <f t="shared" si="0"/>
        <v>31728.810000000005</v>
      </c>
      <c r="H43" s="1"/>
      <c r="I43" s="16">
        <f t="shared" si="1"/>
        <v>34</v>
      </c>
      <c r="J43" s="17" t="str">
        <f t="shared" si="2"/>
        <v>Светильник ЛПО-2+36</v>
      </c>
      <c r="K43" s="27"/>
      <c r="L43" s="19" t="str">
        <f t="shared" si="3"/>
        <v>шт</v>
      </c>
      <c r="M43" s="24">
        <f t="shared" si="4"/>
        <v>1586.4405000000002</v>
      </c>
      <c r="N43" s="26"/>
      <c r="O43" s="19">
        <f t="shared" si="5"/>
        <v>20</v>
      </c>
      <c r="P43" s="2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1.5" x14ac:dyDescent="0.25">
      <c r="A44" s="6"/>
      <c r="B44" s="11">
        <v>35</v>
      </c>
      <c r="C44" s="65" t="s">
        <v>63</v>
      </c>
      <c r="D44" s="30" t="s">
        <v>19</v>
      </c>
      <c r="E44" s="75">
        <v>2388.37275</v>
      </c>
      <c r="F44" s="72">
        <v>40</v>
      </c>
      <c r="G44" s="22">
        <f t="shared" si="0"/>
        <v>95534.91</v>
      </c>
      <c r="H44" s="1"/>
      <c r="I44" s="16">
        <f t="shared" si="1"/>
        <v>35</v>
      </c>
      <c r="J44" s="17" t="str">
        <f t="shared" si="2"/>
        <v xml:space="preserve">Светильник LED офисный, Varton 595*595*50 мм,36W, 4200Lm (встр/накл с рассеивателем) </v>
      </c>
      <c r="K44" s="27"/>
      <c r="L44" s="19" t="str">
        <f t="shared" si="3"/>
        <v>шт</v>
      </c>
      <c r="M44" s="24">
        <f t="shared" si="4"/>
        <v>2388.37275</v>
      </c>
      <c r="N44" s="26"/>
      <c r="O44" s="19">
        <f t="shared" si="5"/>
        <v>40</v>
      </c>
      <c r="P44" s="2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1.5" x14ac:dyDescent="0.25">
      <c r="A45" s="6"/>
      <c r="B45" s="11">
        <v>36</v>
      </c>
      <c r="C45" s="65" t="s">
        <v>64</v>
      </c>
      <c r="D45" s="30" t="s">
        <v>19</v>
      </c>
      <c r="E45" s="75">
        <v>379.86500000000001</v>
      </c>
      <c r="F45" s="72">
        <v>2</v>
      </c>
      <c r="G45" s="22">
        <f t="shared" si="0"/>
        <v>759.73</v>
      </c>
      <c r="H45" s="1"/>
      <c r="I45" s="16">
        <f t="shared" si="1"/>
        <v>36</v>
      </c>
      <c r="J45" s="17" t="str">
        <f t="shared" si="2"/>
        <v>Светильник НПП 1102 100Вт  белый/круг с реш, ИЭК</v>
      </c>
      <c r="K45" s="27"/>
      <c r="L45" s="19" t="str">
        <f t="shared" si="3"/>
        <v>шт</v>
      </c>
      <c r="M45" s="24">
        <f t="shared" si="4"/>
        <v>379.86500000000001</v>
      </c>
      <c r="N45" s="26"/>
      <c r="O45" s="19">
        <f t="shared" si="5"/>
        <v>2</v>
      </c>
      <c r="P45" s="2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6"/>
      <c r="B46" s="11">
        <v>37</v>
      </c>
      <c r="C46" s="65" t="s">
        <v>65</v>
      </c>
      <c r="D46" s="30" t="s">
        <v>19</v>
      </c>
      <c r="E46" s="75">
        <v>897.22</v>
      </c>
      <c r="F46" s="72">
        <v>4</v>
      </c>
      <c r="G46" s="22">
        <f t="shared" si="0"/>
        <v>3588.88</v>
      </c>
      <c r="H46" s="1"/>
      <c r="I46" s="16">
        <f t="shared" si="1"/>
        <v>37</v>
      </c>
      <c r="J46" s="17" t="str">
        <f t="shared" si="2"/>
        <v>Светильник переносной ИНО18-2 42/220В 10м</v>
      </c>
      <c r="K46" s="27"/>
      <c r="L46" s="19" t="str">
        <f t="shared" si="3"/>
        <v>шт</v>
      </c>
      <c r="M46" s="24">
        <f t="shared" si="4"/>
        <v>897.22</v>
      </c>
      <c r="N46" s="26"/>
      <c r="O46" s="19">
        <f t="shared" si="5"/>
        <v>4</v>
      </c>
      <c r="P46" s="2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6"/>
      <c r="B47" s="11">
        <v>38</v>
      </c>
      <c r="C47" s="65" t="s">
        <v>66</v>
      </c>
      <c r="D47" s="30" t="s">
        <v>19</v>
      </c>
      <c r="E47" s="75">
        <v>761.07600000000002</v>
      </c>
      <c r="F47" s="72">
        <v>5</v>
      </c>
      <c r="G47" s="22">
        <f t="shared" si="0"/>
        <v>3805.38</v>
      </c>
      <c r="H47" s="1"/>
      <c r="I47" s="16">
        <f t="shared" si="1"/>
        <v>38</v>
      </c>
      <c r="J47" s="17" t="str">
        <f t="shared" si="2"/>
        <v>Светильник светодиодный ЭРА SPO-5-40-6K</v>
      </c>
      <c r="K47" s="27"/>
      <c r="L47" s="19" t="str">
        <f t="shared" si="3"/>
        <v>шт</v>
      </c>
      <c r="M47" s="24">
        <f t="shared" si="4"/>
        <v>761.07600000000002</v>
      </c>
      <c r="N47" s="26"/>
      <c r="O47" s="19">
        <f t="shared" si="5"/>
        <v>5</v>
      </c>
      <c r="P47" s="20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6"/>
      <c r="B48" s="11">
        <v>39</v>
      </c>
      <c r="C48" s="65" t="s">
        <v>67</v>
      </c>
      <c r="D48" s="30" t="s">
        <v>19</v>
      </c>
      <c r="E48" s="75">
        <v>599.32142857142856</v>
      </c>
      <c r="F48" s="72">
        <v>7</v>
      </c>
      <c r="G48" s="22">
        <f t="shared" si="0"/>
        <v>4195.25</v>
      </c>
      <c r="H48" s="1"/>
      <c r="I48" s="16">
        <f t="shared" si="1"/>
        <v>39</v>
      </c>
      <c r="J48" s="17" t="str">
        <f t="shared" si="2"/>
        <v>Светильник светодиодный СПБ-2 15 Вт</v>
      </c>
      <c r="K48" s="27"/>
      <c r="L48" s="19" t="str">
        <f t="shared" si="3"/>
        <v>шт</v>
      </c>
      <c r="M48" s="24">
        <f t="shared" si="4"/>
        <v>599.32142857142856</v>
      </c>
      <c r="N48" s="26"/>
      <c r="O48" s="19">
        <f t="shared" si="5"/>
        <v>7</v>
      </c>
      <c r="P48" s="20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1.5" x14ac:dyDescent="0.25">
      <c r="A49" s="6"/>
      <c r="B49" s="11">
        <v>40</v>
      </c>
      <c r="C49" s="65" t="s">
        <v>68</v>
      </c>
      <c r="D49" s="30" t="s">
        <v>19</v>
      </c>
      <c r="E49" s="75">
        <v>5288.1357692307693</v>
      </c>
      <c r="F49" s="72">
        <v>26</v>
      </c>
      <c r="G49" s="22">
        <f t="shared" si="0"/>
        <v>137491.53</v>
      </c>
      <c r="H49" s="1"/>
      <c r="I49" s="16">
        <f t="shared" si="1"/>
        <v>40</v>
      </c>
      <c r="J49" s="17" t="str">
        <f t="shared" si="2"/>
        <v>Светильник светодиодный 100 Вт 10000лм IP65 SMD2835 (Кобра), консольный</v>
      </c>
      <c r="K49" s="27"/>
      <c r="L49" s="19" t="str">
        <f t="shared" si="3"/>
        <v>шт</v>
      </c>
      <c r="M49" s="24">
        <f t="shared" si="4"/>
        <v>5288.1357692307693</v>
      </c>
      <c r="N49" s="26"/>
      <c r="O49" s="19">
        <f t="shared" si="5"/>
        <v>26</v>
      </c>
      <c r="P49" s="20">
        <f t="shared" si="6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1.5" x14ac:dyDescent="0.25">
      <c r="A50" s="6"/>
      <c r="B50" s="11">
        <v>41</v>
      </c>
      <c r="C50" s="65" t="s">
        <v>69</v>
      </c>
      <c r="D50" s="30" t="s">
        <v>19</v>
      </c>
      <c r="E50" s="75">
        <v>564.94909090909084</v>
      </c>
      <c r="F50" s="72">
        <v>22</v>
      </c>
      <c r="G50" s="22">
        <f t="shared" si="0"/>
        <v>12428.88</v>
      </c>
      <c r="H50" s="1"/>
      <c r="I50" s="16">
        <f t="shared" si="1"/>
        <v>41</v>
      </c>
      <c r="J50" s="17" t="str">
        <f t="shared" si="2"/>
        <v>Светильник светодиодный Jazzway (аналог ЛПО), PPO 1200 SMD 40W 6500K 3260Lm IP20</v>
      </c>
      <c r="K50" s="27"/>
      <c r="L50" s="19" t="str">
        <f t="shared" si="3"/>
        <v>шт</v>
      </c>
      <c r="M50" s="24">
        <f t="shared" si="4"/>
        <v>564.94909090909084</v>
      </c>
      <c r="N50" s="26"/>
      <c r="O50" s="19">
        <f t="shared" si="5"/>
        <v>22</v>
      </c>
      <c r="P50" s="20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1.5" x14ac:dyDescent="0.25">
      <c r="A51" s="6"/>
      <c r="B51" s="11">
        <v>42</v>
      </c>
      <c r="C51" s="65" t="s">
        <v>70</v>
      </c>
      <c r="D51" s="30" t="s">
        <v>19</v>
      </c>
      <c r="E51" s="75">
        <v>791.45666666666659</v>
      </c>
      <c r="F51" s="72">
        <v>3</v>
      </c>
      <c r="G51" s="22">
        <f t="shared" si="0"/>
        <v>2374.37</v>
      </c>
      <c r="H51" s="1"/>
      <c r="I51" s="16">
        <f t="shared" si="1"/>
        <v>42</v>
      </c>
      <c r="J51" s="17" t="str">
        <f t="shared" si="2"/>
        <v>Светильник светодиодный ССП-159 36 Вт, герметичный</v>
      </c>
      <c r="K51" s="27"/>
      <c r="L51" s="19" t="str">
        <f t="shared" si="3"/>
        <v>шт</v>
      </c>
      <c r="M51" s="24">
        <f t="shared" si="4"/>
        <v>791.45666666666659</v>
      </c>
      <c r="N51" s="26"/>
      <c r="O51" s="19">
        <f t="shared" si="5"/>
        <v>3</v>
      </c>
      <c r="P51" s="20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6"/>
      <c r="B52" s="11">
        <v>43</v>
      </c>
      <c r="C52" s="65" t="s">
        <v>71</v>
      </c>
      <c r="D52" s="30" t="s">
        <v>19</v>
      </c>
      <c r="E52" s="75">
        <v>883.22</v>
      </c>
      <c r="F52" s="72">
        <v>5</v>
      </c>
      <c r="G52" s="22">
        <f t="shared" si="0"/>
        <v>4416.1000000000004</v>
      </c>
      <c r="H52" s="1"/>
      <c r="I52" s="16">
        <f t="shared" si="1"/>
        <v>43</v>
      </c>
      <c r="J52" s="17" t="str">
        <f t="shared" si="2"/>
        <v>Светильник уличный РКУ 06-250-012 б/стекла</v>
      </c>
      <c r="K52" s="27"/>
      <c r="L52" s="19" t="str">
        <f t="shared" si="3"/>
        <v>шт</v>
      </c>
      <c r="M52" s="24">
        <f t="shared" si="4"/>
        <v>883.22</v>
      </c>
      <c r="N52" s="26"/>
      <c r="O52" s="19">
        <f t="shared" si="5"/>
        <v>5</v>
      </c>
      <c r="P52" s="20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1.5" x14ac:dyDescent="0.25">
      <c r="A53" s="6"/>
      <c r="B53" s="11">
        <v>44</v>
      </c>
      <c r="C53" s="65" t="s">
        <v>72</v>
      </c>
      <c r="D53" s="30" t="s">
        <v>19</v>
      </c>
      <c r="E53" s="75">
        <v>6127.1186666666663</v>
      </c>
      <c r="F53" s="72">
        <v>30</v>
      </c>
      <c r="G53" s="22">
        <f t="shared" si="0"/>
        <v>183813.56</v>
      </c>
      <c r="H53" s="1"/>
      <c r="I53" s="16">
        <f t="shared" si="1"/>
        <v>44</v>
      </c>
      <c r="J53" s="17" t="str">
        <f t="shared" si="2"/>
        <v>Светильник уличный светодиодный ДКУ 19-60-001 ALB</v>
      </c>
      <c r="K53" s="27"/>
      <c r="L53" s="19" t="str">
        <f t="shared" si="3"/>
        <v>шт</v>
      </c>
      <c r="M53" s="24">
        <f t="shared" si="4"/>
        <v>6127.1186666666663</v>
      </c>
      <c r="N53" s="26"/>
      <c r="O53" s="19">
        <f t="shared" si="5"/>
        <v>30</v>
      </c>
      <c r="P53" s="20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6"/>
      <c r="B54" s="11">
        <v>45</v>
      </c>
      <c r="C54" s="65" t="s">
        <v>73</v>
      </c>
      <c r="D54" s="30" t="s">
        <v>19</v>
      </c>
      <c r="E54" s="75">
        <v>5.5932000000000004</v>
      </c>
      <c r="F54" s="72">
        <v>200</v>
      </c>
      <c r="G54" s="22">
        <f t="shared" si="0"/>
        <v>1118.6400000000001</v>
      </c>
      <c r="H54" s="1"/>
      <c r="I54" s="16">
        <f t="shared" si="1"/>
        <v>45</v>
      </c>
      <c r="J54" s="17" t="str">
        <f t="shared" si="2"/>
        <v>Стартер СК 127 В</v>
      </c>
      <c r="K54" s="27"/>
      <c r="L54" s="19" t="str">
        <f t="shared" si="3"/>
        <v>шт</v>
      </c>
      <c r="M54" s="24">
        <f t="shared" si="4"/>
        <v>5.5932000000000004</v>
      </c>
      <c r="N54" s="26"/>
      <c r="O54" s="19">
        <f t="shared" si="5"/>
        <v>200</v>
      </c>
      <c r="P54" s="20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6"/>
      <c r="B55" s="11">
        <v>46</v>
      </c>
      <c r="C55" s="65" t="s">
        <v>74</v>
      </c>
      <c r="D55" s="30" t="s">
        <v>19</v>
      </c>
      <c r="E55" s="75">
        <v>5.5932000000000004</v>
      </c>
      <c r="F55" s="72">
        <v>100</v>
      </c>
      <c r="G55" s="22">
        <f t="shared" si="0"/>
        <v>559.32000000000005</v>
      </c>
      <c r="H55" s="1"/>
      <c r="I55" s="16">
        <f t="shared" si="1"/>
        <v>46</v>
      </c>
      <c r="J55" s="17" t="str">
        <f t="shared" si="2"/>
        <v>Стартер СК 220 В</v>
      </c>
      <c r="K55" s="27"/>
      <c r="L55" s="19" t="str">
        <f t="shared" si="3"/>
        <v>шт</v>
      </c>
      <c r="M55" s="24">
        <f t="shared" si="4"/>
        <v>5.5932000000000004</v>
      </c>
      <c r="N55" s="26"/>
      <c r="O55" s="19">
        <f t="shared" si="5"/>
        <v>100</v>
      </c>
      <c r="P55" s="20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1.5" x14ac:dyDescent="0.25">
      <c r="A56" s="6"/>
      <c r="B56" s="11">
        <v>47</v>
      </c>
      <c r="C56" s="65" t="s">
        <v>75</v>
      </c>
      <c r="D56" s="30" t="s">
        <v>19</v>
      </c>
      <c r="E56" s="75">
        <v>1665.7650000000001</v>
      </c>
      <c r="F56" s="72">
        <v>2</v>
      </c>
      <c r="G56" s="22">
        <f t="shared" si="0"/>
        <v>3331.53</v>
      </c>
      <c r="H56" s="1"/>
      <c r="I56" s="16">
        <f t="shared" si="1"/>
        <v>47</v>
      </c>
      <c r="J56" s="17" t="str">
        <f t="shared" si="2"/>
        <v>Фонарь аккумуляторный переносной ERA FA20/FA50</v>
      </c>
      <c r="K56" s="27"/>
      <c r="L56" s="19" t="str">
        <f t="shared" si="3"/>
        <v>шт</v>
      </c>
      <c r="M56" s="24">
        <f t="shared" si="4"/>
        <v>1665.7650000000001</v>
      </c>
      <c r="N56" s="26"/>
      <c r="O56" s="19">
        <f t="shared" si="5"/>
        <v>2</v>
      </c>
      <c r="P56" s="20">
        <f t="shared" si="6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6"/>
      <c r="B57" s="11">
        <v>48</v>
      </c>
      <c r="C57" s="65" t="s">
        <v>76</v>
      </c>
      <c r="D57" s="30" t="s">
        <v>19</v>
      </c>
      <c r="E57" s="75">
        <v>634.577</v>
      </c>
      <c r="F57" s="72">
        <v>10</v>
      </c>
      <c r="G57" s="22">
        <f t="shared" si="0"/>
        <v>6345.77</v>
      </c>
      <c r="H57" s="1"/>
      <c r="I57" s="16">
        <f t="shared" si="1"/>
        <v>48</v>
      </c>
      <c r="J57" s="17" t="str">
        <f t="shared" si="2"/>
        <v>Фонарь налобный TG7 7xLED, 3хААА</v>
      </c>
      <c r="K57" s="27"/>
      <c r="L57" s="19" t="str">
        <f t="shared" si="3"/>
        <v>шт</v>
      </c>
      <c r="M57" s="24">
        <f t="shared" si="4"/>
        <v>634.577</v>
      </c>
      <c r="N57" s="26"/>
      <c r="O57" s="19">
        <f t="shared" si="5"/>
        <v>10</v>
      </c>
      <c r="P57" s="20">
        <f t="shared" si="6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6"/>
      <c r="B58" s="11">
        <v>49</v>
      </c>
      <c r="C58" s="65" t="s">
        <v>77</v>
      </c>
      <c r="D58" s="30" t="s">
        <v>19</v>
      </c>
      <c r="E58" s="75">
        <v>634.57833333333326</v>
      </c>
      <c r="F58" s="72">
        <v>6</v>
      </c>
      <c r="G58" s="22">
        <f t="shared" si="0"/>
        <v>3807.4699999999993</v>
      </c>
      <c r="H58" s="1"/>
      <c r="I58" s="16">
        <f t="shared" si="1"/>
        <v>49</v>
      </c>
      <c r="J58" s="17" t="str">
        <f t="shared" si="2"/>
        <v>Фонарь налобный Energizer HL Vision HD</v>
      </c>
      <c r="K58" s="27"/>
      <c r="L58" s="19" t="str">
        <f t="shared" si="3"/>
        <v>шт</v>
      </c>
      <c r="M58" s="24">
        <f t="shared" si="4"/>
        <v>634.57833333333326</v>
      </c>
      <c r="N58" s="26"/>
      <c r="O58" s="19">
        <f t="shared" si="5"/>
        <v>6</v>
      </c>
      <c r="P58" s="20">
        <f t="shared" si="6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1.5" x14ac:dyDescent="0.25">
      <c r="A59" s="6"/>
      <c r="B59" s="11">
        <v>50</v>
      </c>
      <c r="C59" s="65" t="s">
        <v>78</v>
      </c>
      <c r="D59" s="30" t="s">
        <v>19</v>
      </c>
      <c r="E59" s="75">
        <v>670.71333333333337</v>
      </c>
      <c r="F59" s="72">
        <v>3</v>
      </c>
      <c r="G59" s="22">
        <f t="shared" si="0"/>
        <v>2012.14</v>
      </c>
      <c r="H59" s="1"/>
      <c r="I59" s="16">
        <f t="shared" si="1"/>
        <v>50</v>
      </c>
      <c r="J59" s="17" t="str">
        <f t="shared" si="2"/>
        <v>Фонарь переносной аккумуляторный ФОС-2, ЗУ в комплекте</v>
      </c>
      <c r="K59" s="27"/>
      <c r="L59" s="19" t="str">
        <f t="shared" si="3"/>
        <v>шт</v>
      </c>
      <c r="M59" s="24">
        <f t="shared" si="4"/>
        <v>670.71333333333337</v>
      </c>
      <c r="N59" s="26"/>
      <c r="O59" s="19">
        <f t="shared" si="5"/>
        <v>3</v>
      </c>
      <c r="P59" s="20">
        <f t="shared" si="6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1.5" x14ac:dyDescent="0.25">
      <c r="A60" s="6"/>
      <c r="B60" s="11">
        <v>51</v>
      </c>
      <c r="C60" s="65" t="s">
        <v>79</v>
      </c>
      <c r="D60" s="30" t="s">
        <v>19</v>
      </c>
      <c r="E60" s="75">
        <v>1216.27</v>
      </c>
      <c r="F60" s="72">
        <v>2</v>
      </c>
      <c r="G60" s="22">
        <f t="shared" si="0"/>
        <v>2432.54</v>
      </c>
      <c r="H60" s="1"/>
      <c r="I60" s="16">
        <f t="shared" si="1"/>
        <v>51</v>
      </c>
      <c r="J60" s="17" t="str">
        <f t="shared" si="2"/>
        <v>Фонарь светодиодный перезаряжаемый аккумуляторный TL9, ЗУ в комплекте</v>
      </c>
      <c r="K60" s="27"/>
      <c r="L60" s="19" t="str">
        <f t="shared" si="3"/>
        <v>шт</v>
      </c>
      <c r="M60" s="24">
        <f t="shared" si="4"/>
        <v>1216.27</v>
      </c>
      <c r="N60" s="26"/>
      <c r="O60" s="19">
        <f t="shared" si="5"/>
        <v>2</v>
      </c>
      <c r="P60" s="20">
        <f t="shared" si="6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"/>
      <c r="B61" s="103" t="s">
        <v>18</v>
      </c>
      <c r="C61" s="104"/>
      <c r="D61" s="104"/>
      <c r="E61" s="104"/>
      <c r="F61" s="105"/>
      <c r="G61" s="31">
        <f>SUM(G10:G60)</f>
        <v>973899.95000000007</v>
      </c>
      <c r="H61" s="48"/>
      <c r="I61" s="106" t="s">
        <v>18</v>
      </c>
      <c r="J61" s="107"/>
      <c r="K61" s="107"/>
      <c r="L61" s="107"/>
      <c r="M61" s="107"/>
      <c r="N61" s="107"/>
      <c r="O61" s="108"/>
      <c r="P61" s="32">
        <f>SUM(P10:P60)</f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"/>
      <c r="B62" s="112" t="s">
        <v>21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4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0.75" thickBot="1" x14ac:dyDescent="0.3">
      <c r="A63" s="6"/>
      <c r="B63" s="33">
        <v>1</v>
      </c>
      <c r="C63" s="44" t="s">
        <v>80</v>
      </c>
      <c r="D63" s="45" t="s">
        <v>19</v>
      </c>
      <c r="E63" s="62">
        <v>98.042500000000004</v>
      </c>
      <c r="F63" s="54">
        <v>24</v>
      </c>
      <c r="G63" s="36">
        <f t="shared" ref="G63:G203" si="7">E63*F63</f>
        <v>2353.02</v>
      </c>
      <c r="H63" s="1"/>
      <c r="I63" s="37">
        <f>B63</f>
        <v>1</v>
      </c>
      <c r="J63" s="38" t="str">
        <f t="shared" si="2"/>
        <v>Лампа газоразрядная  ртутная высокого давления ДРЛ-125</v>
      </c>
      <c r="K63" s="39"/>
      <c r="L63" s="40" t="str">
        <f>D63</f>
        <v>шт</v>
      </c>
      <c r="M63" s="41">
        <f>E63</f>
        <v>98.042500000000004</v>
      </c>
      <c r="N63" s="35"/>
      <c r="O63" s="40">
        <f>F63</f>
        <v>24</v>
      </c>
      <c r="P63" s="42">
        <f>N63*O63</f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0.75" thickBot="1" x14ac:dyDescent="0.3">
      <c r="A64" s="6"/>
      <c r="B64" s="11">
        <v>2</v>
      </c>
      <c r="C64" s="29" t="s">
        <v>34</v>
      </c>
      <c r="D64" s="30" t="s">
        <v>19</v>
      </c>
      <c r="E64" s="62">
        <v>133.27125000000001</v>
      </c>
      <c r="F64" s="55">
        <v>16</v>
      </c>
      <c r="G64" s="22">
        <f t="shared" si="7"/>
        <v>2132.34</v>
      </c>
      <c r="H64" s="1"/>
      <c r="I64" s="16">
        <f>B64</f>
        <v>2</v>
      </c>
      <c r="J64" s="17" t="str">
        <f t="shared" si="2"/>
        <v>Лампа газоразрядная ртутная высокого давления ДРЛ-250</v>
      </c>
      <c r="K64" s="27"/>
      <c r="L64" s="19" t="str">
        <f t="shared" ref="L64:L123" si="8">D64</f>
        <v>шт</v>
      </c>
      <c r="M64" s="24">
        <f t="shared" ref="M64:M123" si="9">E64</f>
        <v>133.27125000000001</v>
      </c>
      <c r="N64" s="26"/>
      <c r="O64" s="19">
        <f t="shared" ref="O64:O123" si="10">F64</f>
        <v>16</v>
      </c>
      <c r="P64" s="28">
        <f t="shared" ref="P64:P123" si="11">N64*O64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thickBot="1" x14ac:dyDescent="0.3">
      <c r="A65" s="6"/>
      <c r="B65" s="11">
        <v>3</v>
      </c>
      <c r="C65" s="29" t="s">
        <v>81</v>
      </c>
      <c r="D65" s="30" t="s">
        <v>19</v>
      </c>
      <c r="E65" s="62">
        <v>60.127099999999999</v>
      </c>
      <c r="F65" s="55">
        <v>100</v>
      </c>
      <c r="G65" s="22">
        <f t="shared" si="7"/>
        <v>6012.71</v>
      </c>
      <c r="H65" s="1"/>
      <c r="I65" s="16">
        <f t="shared" ref="I65:I123" si="12">B65</f>
        <v>3</v>
      </c>
      <c r="J65" s="17" t="str">
        <f t="shared" si="2"/>
        <v xml:space="preserve">Лампа коммутаторная без цоколя  </v>
      </c>
      <c r="K65" s="27"/>
      <c r="L65" s="19" t="str">
        <f t="shared" si="8"/>
        <v>шт</v>
      </c>
      <c r="M65" s="24">
        <f t="shared" si="9"/>
        <v>60.127099999999999</v>
      </c>
      <c r="N65" s="26"/>
      <c r="O65" s="19">
        <f t="shared" si="10"/>
        <v>100</v>
      </c>
      <c r="P65" s="28">
        <f t="shared" si="11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0.75" thickBot="1" x14ac:dyDescent="0.3">
      <c r="A66" s="6"/>
      <c r="B66" s="11">
        <v>4</v>
      </c>
      <c r="C66" s="29" t="s">
        <v>82</v>
      </c>
      <c r="D66" s="30" t="s">
        <v>19</v>
      </c>
      <c r="E66" s="62">
        <v>76.678571428571431</v>
      </c>
      <c r="F66" s="55">
        <v>7</v>
      </c>
      <c r="G66" s="22">
        <f t="shared" si="7"/>
        <v>536.75</v>
      </c>
      <c r="H66" s="1"/>
      <c r="I66" s="16">
        <f t="shared" si="12"/>
        <v>4</v>
      </c>
      <c r="J66" s="17" t="str">
        <f t="shared" si="2"/>
        <v>Лампа коммутационная  светодиодная СКЛ2 А-К-2-48 15d/19</v>
      </c>
      <c r="K66" s="27"/>
      <c r="L66" s="19" t="str">
        <f t="shared" si="8"/>
        <v>шт</v>
      </c>
      <c r="M66" s="24">
        <f t="shared" si="9"/>
        <v>76.678571428571431</v>
      </c>
      <c r="N66" s="26"/>
      <c r="O66" s="19">
        <f t="shared" si="10"/>
        <v>7</v>
      </c>
      <c r="P66" s="28">
        <f t="shared" si="11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0.75" thickBot="1" x14ac:dyDescent="0.3">
      <c r="A67" s="6"/>
      <c r="B67" s="11">
        <v>5</v>
      </c>
      <c r="C67" s="29" t="s">
        <v>83</v>
      </c>
      <c r="D67" s="30" t="s">
        <v>19</v>
      </c>
      <c r="E67" s="62">
        <v>76.678571428571431</v>
      </c>
      <c r="F67" s="55">
        <v>7</v>
      </c>
      <c r="G67" s="22">
        <f t="shared" si="7"/>
        <v>536.75</v>
      </c>
      <c r="H67" s="1"/>
      <c r="I67" s="16">
        <f t="shared" si="12"/>
        <v>5</v>
      </c>
      <c r="J67" s="17" t="str">
        <f t="shared" si="2"/>
        <v>Лампа коммутационная светодиодная  СКЛ2 А-Л-2-48 15d/19</v>
      </c>
      <c r="K67" s="27"/>
      <c r="L67" s="19" t="str">
        <f t="shared" si="8"/>
        <v>шт</v>
      </c>
      <c r="M67" s="24">
        <f t="shared" si="9"/>
        <v>76.678571428571431</v>
      </c>
      <c r="N67" s="26"/>
      <c r="O67" s="19">
        <f t="shared" si="10"/>
        <v>7</v>
      </c>
      <c r="P67" s="28">
        <f t="shared" si="11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0.75" thickBot="1" x14ac:dyDescent="0.3">
      <c r="A68" s="6"/>
      <c r="B68" s="11">
        <v>6</v>
      </c>
      <c r="C68" s="29" t="s">
        <v>84</v>
      </c>
      <c r="D68" s="30" t="s">
        <v>19</v>
      </c>
      <c r="E68" s="62">
        <v>76.676666666666662</v>
      </c>
      <c r="F68" s="55">
        <v>3</v>
      </c>
      <c r="G68" s="22">
        <f t="shared" si="7"/>
        <v>230.02999999999997</v>
      </c>
      <c r="H68" s="1"/>
      <c r="I68" s="16">
        <f t="shared" si="12"/>
        <v>6</v>
      </c>
      <c r="J68" s="17" t="str">
        <f t="shared" si="2"/>
        <v>Лампа коммутационная светодиодная СКЛ2 А-Б-2-48 15d/19</v>
      </c>
      <c r="K68" s="27"/>
      <c r="L68" s="19" t="str">
        <f t="shared" si="8"/>
        <v>шт</v>
      </c>
      <c r="M68" s="24">
        <f t="shared" si="9"/>
        <v>76.676666666666662</v>
      </c>
      <c r="N68" s="26"/>
      <c r="O68" s="19">
        <f t="shared" si="10"/>
        <v>3</v>
      </c>
      <c r="P68" s="28">
        <f t="shared" si="11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thickBot="1" x14ac:dyDescent="0.3">
      <c r="A69" s="6"/>
      <c r="B69" s="11">
        <v>7</v>
      </c>
      <c r="C69" s="29" t="s">
        <v>85</v>
      </c>
      <c r="D69" s="30" t="s">
        <v>19</v>
      </c>
      <c r="E69" s="62">
        <v>38.923666666666669</v>
      </c>
      <c r="F69" s="55">
        <v>60</v>
      </c>
      <c r="G69" s="22">
        <f t="shared" si="7"/>
        <v>2335.42</v>
      </c>
      <c r="H69" s="1"/>
      <c r="I69" s="16">
        <f t="shared" si="12"/>
        <v>7</v>
      </c>
      <c r="J69" s="17" t="str">
        <f t="shared" si="2"/>
        <v>Лампа люминесцентная L 18W/765 OSRAM</v>
      </c>
      <c r="K69" s="27"/>
      <c r="L69" s="19" t="str">
        <f t="shared" si="8"/>
        <v>шт</v>
      </c>
      <c r="M69" s="24">
        <f t="shared" si="9"/>
        <v>38.923666666666669</v>
      </c>
      <c r="N69" s="26"/>
      <c r="O69" s="19">
        <f t="shared" si="10"/>
        <v>60</v>
      </c>
      <c r="P69" s="28">
        <f t="shared" si="11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thickBot="1" x14ac:dyDescent="0.3">
      <c r="A70" s="6"/>
      <c r="B70" s="11">
        <v>8</v>
      </c>
      <c r="C70" s="29" t="s">
        <v>86</v>
      </c>
      <c r="D70" s="30" t="s">
        <v>19</v>
      </c>
      <c r="E70" s="62">
        <v>50.330500000000001</v>
      </c>
      <c r="F70" s="55">
        <v>60</v>
      </c>
      <c r="G70" s="22">
        <f t="shared" si="7"/>
        <v>3019.83</v>
      </c>
      <c r="H70" s="1"/>
      <c r="I70" s="16">
        <f t="shared" si="12"/>
        <v>8</v>
      </c>
      <c r="J70" s="17" t="str">
        <f t="shared" si="2"/>
        <v>Лампа люминесцентная L 36W/640 OSRAM</v>
      </c>
      <c r="K70" s="27"/>
      <c r="L70" s="19" t="str">
        <f t="shared" si="8"/>
        <v>шт</v>
      </c>
      <c r="M70" s="24">
        <f t="shared" si="9"/>
        <v>50.330500000000001</v>
      </c>
      <c r="N70" s="26"/>
      <c r="O70" s="19">
        <f t="shared" si="10"/>
        <v>60</v>
      </c>
      <c r="P70" s="28">
        <f t="shared" si="11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thickBot="1" x14ac:dyDescent="0.3">
      <c r="A71" s="6"/>
      <c r="B71" s="11">
        <v>9</v>
      </c>
      <c r="C71" s="29" t="s">
        <v>87</v>
      </c>
      <c r="D71" s="30" t="s">
        <v>19</v>
      </c>
      <c r="E71" s="62">
        <v>50.330600000000004</v>
      </c>
      <c r="F71" s="55">
        <v>150</v>
      </c>
      <c r="G71" s="22">
        <f t="shared" si="7"/>
        <v>7549.59</v>
      </c>
      <c r="H71" s="1"/>
      <c r="I71" s="16">
        <f t="shared" si="12"/>
        <v>9</v>
      </c>
      <c r="J71" s="17" t="str">
        <f t="shared" si="2"/>
        <v>Лампа люминесцентная L 36W/765 (аналог ЛБ 40)</v>
      </c>
      <c r="K71" s="27"/>
      <c r="L71" s="19" t="str">
        <f t="shared" si="8"/>
        <v>шт</v>
      </c>
      <c r="M71" s="24">
        <f t="shared" si="9"/>
        <v>50.330600000000004</v>
      </c>
      <c r="N71" s="26"/>
      <c r="O71" s="19">
        <f t="shared" si="10"/>
        <v>150</v>
      </c>
      <c r="P71" s="28">
        <f t="shared" si="11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0.75" thickBot="1" x14ac:dyDescent="0.3">
      <c r="A72" s="6"/>
      <c r="B72" s="11">
        <v>10</v>
      </c>
      <c r="C72" s="29" t="s">
        <v>88</v>
      </c>
      <c r="D72" s="30" t="s">
        <v>19</v>
      </c>
      <c r="E72" s="62">
        <v>149.83099999999999</v>
      </c>
      <c r="F72" s="55">
        <v>10</v>
      </c>
      <c r="G72" s="22">
        <f t="shared" si="7"/>
        <v>1498.31</v>
      </c>
      <c r="H72" s="1"/>
      <c r="I72" s="16">
        <f t="shared" si="12"/>
        <v>10</v>
      </c>
      <c r="J72" s="17" t="str">
        <f t="shared" si="2"/>
        <v>Лампа моммутационная светодиодная СКЛ7 А-Б-2-220  Е-27</v>
      </c>
      <c r="K72" s="27"/>
      <c r="L72" s="19" t="str">
        <f t="shared" si="8"/>
        <v>шт</v>
      </c>
      <c r="M72" s="24">
        <f t="shared" si="9"/>
        <v>149.83099999999999</v>
      </c>
      <c r="N72" s="26"/>
      <c r="O72" s="19">
        <f t="shared" si="10"/>
        <v>10</v>
      </c>
      <c r="P72" s="28">
        <f t="shared" si="11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thickBot="1" x14ac:dyDescent="0.3">
      <c r="A73" s="6"/>
      <c r="B73" s="11">
        <v>11</v>
      </c>
      <c r="C73" s="29" t="s">
        <v>89</v>
      </c>
      <c r="D73" s="30" t="s">
        <v>19</v>
      </c>
      <c r="E73" s="62">
        <v>14.491562500000001</v>
      </c>
      <c r="F73" s="55">
        <v>96</v>
      </c>
      <c r="G73" s="22">
        <f t="shared" si="7"/>
        <v>1391.19</v>
      </c>
      <c r="H73" s="1"/>
      <c r="I73" s="16">
        <f t="shared" si="12"/>
        <v>11</v>
      </c>
      <c r="J73" s="17" t="str">
        <f t="shared" si="2"/>
        <v xml:space="preserve">Лампа накаливания </v>
      </c>
      <c r="K73" s="27"/>
      <c r="L73" s="19" t="str">
        <f t="shared" si="8"/>
        <v>шт</v>
      </c>
      <c r="M73" s="24">
        <f t="shared" si="9"/>
        <v>14.491562500000001</v>
      </c>
      <c r="N73" s="26"/>
      <c r="O73" s="19">
        <f t="shared" si="10"/>
        <v>96</v>
      </c>
      <c r="P73" s="28">
        <f t="shared" si="11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thickBot="1" x14ac:dyDescent="0.3">
      <c r="A74" s="6"/>
      <c r="B74" s="11">
        <v>12</v>
      </c>
      <c r="C74" s="29" t="s">
        <v>90</v>
      </c>
      <c r="D74" s="30" t="s">
        <v>19</v>
      </c>
      <c r="E74" s="62">
        <v>69.771000000000001</v>
      </c>
      <c r="F74" s="55">
        <v>10</v>
      </c>
      <c r="G74" s="22">
        <f t="shared" si="7"/>
        <v>697.71</v>
      </c>
      <c r="H74" s="1"/>
      <c r="I74" s="16">
        <f t="shared" si="12"/>
        <v>12</v>
      </c>
      <c r="J74" s="17" t="str">
        <f t="shared" si="2"/>
        <v>Лампа накаливания 500Вт Е40</v>
      </c>
      <c r="K74" s="27"/>
      <c r="L74" s="19" t="str">
        <f t="shared" si="8"/>
        <v>шт</v>
      </c>
      <c r="M74" s="24">
        <f t="shared" si="9"/>
        <v>69.771000000000001</v>
      </c>
      <c r="N74" s="26"/>
      <c r="O74" s="19">
        <f t="shared" si="10"/>
        <v>10</v>
      </c>
      <c r="P74" s="28">
        <f t="shared" si="11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thickBot="1" x14ac:dyDescent="0.3">
      <c r="A75" s="6"/>
      <c r="B75" s="11">
        <v>13</v>
      </c>
      <c r="C75" s="29" t="s">
        <v>38</v>
      </c>
      <c r="D75" s="30" t="s">
        <v>19</v>
      </c>
      <c r="E75" s="62">
        <v>8.9746000000000006</v>
      </c>
      <c r="F75" s="55">
        <v>100</v>
      </c>
      <c r="G75" s="22">
        <f t="shared" si="7"/>
        <v>897.46</v>
      </c>
      <c r="H75" s="1"/>
      <c r="I75" s="16">
        <f t="shared" si="12"/>
        <v>13</v>
      </c>
      <c r="J75" s="17" t="str">
        <f t="shared" si="2"/>
        <v>Лампа накаливания 95 Вт Е27</v>
      </c>
      <c r="K75" s="27"/>
      <c r="L75" s="19" t="str">
        <f t="shared" si="8"/>
        <v>шт</v>
      </c>
      <c r="M75" s="24">
        <f t="shared" si="9"/>
        <v>8.9746000000000006</v>
      </c>
      <c r="N75" s="26"/>
      <c r="O75" s="19">
        <f t="shared" si="10"/>
        <v>100</v>
      </c>
      <c r="P75" s="28">
        <f t="shared" si="11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0.75" thickBot="1" x14ac:dyDescent="0.3">
      <c r="A76" s="6"/>
      <c r="B76" s="11">
        <v>14</v>
      </c>
      <c r="C76" s="29" t="s">
        <v>91</v>
      </c>
      <c r="D76" s="30" t="s">
        <v>19</v>
      </c>
      <c r="E76" s="62">
        <v>13.076666666666666</v>
      </c>
      <c r="F76" s="55">
        <v>12</v>
      </c>
      <c r="G76" s="22">
        <f t="shared" si="7"/>
        <v>156.91999999999999</v>
      </c>
      <c r="H76" s="1"/>
      <c r="I76" s="16">
        <f t="shared" si="12"/>
        <v>14</v>
      </c>
      <c r="J76" s="17" t="str">
        <f t="shared" si="2"/>
        <v>Лампа накаливания местного освещения МО-12-40 Е27</v>
      </c>
      <c r="K76" s="27"/>
      <c r="L76" s="19" t="str">
        <f t="shared" si="8"/>
        <v>шт</v>
      </c>
      <c r="M76" s="24">
        <f t="shared" si="9"/>
        <v>13.076666666666666</v>
      </c>
      <c r="N76" s="26"/>
      <c r="O76" s="19">
        <f t="shared" si="10"/>
        <v>12</v>
      </c>
      <c r="P76" s="28">
        <f t="shared" si="11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thickBot="1" x14ac:dyDescent="0.3">
      <c r="A77" s="6"/>
      <c r="B77" s="11">
        <v>15</v>
      </c>
      <c r="C77" s="29" t="s">
        <v>92</v>
      </c>
      <c r="D77" s="30" t="s">
        <v>19</v>
      </c>
      <c r="E77" s="62">
        <v>149.39000000000001</v>
      </c>
      <c r="F77" s="55">
        <v>20</v>
      </c>
      <c r="G77" s="22">
        <f t="shared" si="7"/>
        <v>2987.8</v>
      </c>
      <c r="H77" s="1"/>
      <c r="I77" s="16">
        <f t="shared" si="12"/>
        <v>15</v>
      </c>
      <c r="J77" s="17" t="str">
        <f t="shared" si="2"/>
        <v xml:space="preserve">Лампа накаливания энергосберегающая  </v>
      </c>
      <c r="K77" s="27"/>
      <c r="L77" s="19" t="str">
        <f t="shared" si="8"/>
        <v>шт</v>
      </c>
      <c r="M77" s="24">
        <f t="shared" si="9"/>
        <v>149.39000000000001</v>
      </c>
      <c r="N77" s="26"/>
      <c r="O77" s="19">
        <f t="shared" si="10"/>
        <v>20</v>
      </c>
      <c r="P77" s="28">
        <f t="shared" si="11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thickBot="1" x14ac:dyDescent="0.3">
      <c r="A78" s="6"/>
      <c r="B78" s="11">
        <v>16</v>
      </c>
      <c r="C78" s="29" t="s">
        <v>93</v>
      </c>
      <c r="D78" s="30" t="s">
        <v>19</v>
      </c>
      <c r="E78" s="62">
        <v>383.38974999999999</v>
      </c>
      <c r="F78" s="55">
        <v>40</v>
      </c>
      <c r="G78" s="22">
        <f t="shared" si="7"/>
        <v>15335.59</v>
      </c>
      <c r="H78" s="1"/>
      <c r="I78" s="16">
        <f t="shared" si="12"/>
        <v>16</v>
      </c>
      <c r="J78" s="17" t="str">
        <f t="shared" si="2"/>
        <v>Лампа светодиодная</v>
      </c>
      <c r="K78" s="27"/>
      <c r="L78" s="19" t="str">
        <f t="shared" si="8"/>
        <v>шт</v>
      </c>
      <c r="M78" s="24">
        <f t="shared" si="9"/>
        <v>383.38974999999999</v>
      </c>
      <c r="N78" s="26"/>
      <c r="O78" s="19">
        <f t="shared" si="10"/>
        <v>40</v>
      </c>
      <c r="P78" s="28">
        <f t="shared" si="11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thickBot="1" x14ac:dyDescent="0.3">
      <c r="A79" s="6"/>
      <c r="B79" s="11">
        <v>17</v>
      </c>
      <c r="C79" s="29" t="s">
        <v>94</v>
      </c>
      <c r="D79" s="30" t="s">
        <v>19</v>
      </c>
      <c r="E79" s="62">
        <v>82.847499999999997</v>
      </c>
      <c r="F79" s="55">
        <v>40</v>
      </c>
      <c r="G79" s="22">
        <f t="shared" si="7"/>
        <v>3313.8999999999996</v>
      </c>
      <c r="H79" s="1"/>
      <c r="I79" s="16">
        <f t="shared" si="12"/>
        <v>17</v>
      </c>
      <c r="J79" s="17" t="str">
        <f t="shared" si="2"/>
        <v>Лампа светодиодная 65 Вт</v>
      </c>
      <c r="K79" s="27"/>
      <c r="L79" s="19" t="str">
        <f t="shared" si="8"/>
        <v>шт</v>
      </c>
      <c r="M79" s="24">
        <f t="shared" si="9"/>
        <v>82.847499999999997</v>
      </c>
      <c r="N79" s="26"/>
      <c r="O79" s="19">
        <f t="shared" si="10"/>
        <v>40</v>
      </c>
      <c r="P79" s="28">
        <f t="shared" si="11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0.75" thickBot="1" x14ac:dyDescent="0.3">
      <c r="A80" s="6"/>
      <c r="B80" s="11">
        <v>18</v>
      </c>
      <c r="C80" s="29" t="s">
        <v>95</v>
      </c>
      <c r="D80" s="30" t="s">
        <v>19</v>
      </c>
      <c r="E80" s="62">
        <v>66.101694630872487</v>
      </c>
      <c r="F80" s="55">
        <v>1192</v>
      </c>
      <c r="G80" s="22">
        <f t="shared" si="7"/>
        <v>78793.22</v>
      </c>
      <c r="H80" s="1"/>
      <c r="I80" s="16">
        <f t="shared" si="12"/>
        <v>18</v>
      </c>
      <c r="J80" s="17" t="str">
        <f t="shared" si="2"/>
        <v>Лампа светодиодная ASD LED А60 11 Вт 220В Е27 3000К</v>
      </c>
      <c r="K80" s="27"/>
      <c r="L80" s="19" t="str">
        <f t="shared" si="8"/>
        <v>шт</v>
      </c>
      <c r="M80" s="24">
        <f t="shared" si="9"/>
        <v>66.101694630872487</v>
      </c>
      <c r="N80" s="26"/>
      <c r="O80" s="19">
        <f t="shared" si="10"/>
        <v>1192</v>
      </c>
      <c r="P80" s="28">
        <f t="shared" si="11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thickBot="1" x14ac:dyDescent="0.3">
      <c r="A81" s="6"/>
      <c r="B81" s="11">
        <v>19</v>
      </c>
      <c r="C81" s="29" t="s">
        <v>96</v>
      </c>
      <c r="D81" s="30" t="s">
        <v>19</v>
      </c>
      <c r="E81" s="62">
        <v>1593.7542386831276</v>
      </c>
      <c r="F81" s="55">
        <v>243</v>
      </c>
      <c r="G81" s="22">
        <f t="shared" si="7"/>
        <v>387282.28</v>
      </c>
      <c r="H81" s="1"/>
      <c r="I81" s="16">
        <f t="shared" si="12"/>
        <v>19</v>
      </c>
      <c r="J81" s="17" t="str">
        <f t="shared" si="2"/>
        <v>Лампа светодиодная Evostar EV-LED-40Вт-Е40</v>
      </c>
      <c r="K81" s="27"/>
      <c r="L81" s="19" t="str">
        <f t="shared" si="8"/>
        <v>шт</v>
      </c>
      <c r="M81" s="24">
        <f t="shared" si="9"/>
        <v>1593.7542386831276</v>
      </c>
      <c r="N81" s="26"/>
      <c r="O81" s="19">
        <f t="shared" si="10"/>
        <v>243</v>
      </c>
      <c r="P81" s="28">
        <f t="shared" si="11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0.75" thickBot="1" x14ac:dyDescent="0.3">
      <c r="A82" s="6"/>
      <c r="B82" s="11">
        <v>20</v>
      </c>
      <c r="C82" s="29" t="s">
        <v>97</v>
      </c>
      <c r="D82" s="30" t="s">
        <v>19</v>
      </c>
      <c r="E82" s="62">
        <v>92.220330097087384</v>
      </c>
      <c r="F82" s="55">
        <v>515</v>
      </c>
      <c r="G82" s="22">
        <f t="shared" si="7"/>
        <v>47493.47</v>
      </c>
      <c r="H82" s="1"/>
      <c r="I82" s="16">
        <f t="shared" si="12"/>
        <v>20</v>
      </c>
      <c r="J82" s="17" t="str">
        <f t="shared" si="2"/>
        <v>Лампа светодиодная LED -A60-std 15Вт 230В Е27 4000К 1350Лм ASD</v>
      </c>
      <c r="K82" s="27"/>
      <c r="L82" s="19" t="str">
        <f t="shared" si="8"/>
        <v>шт</v>
      </c>
      <c r="M82" s="24">
        <f t="shared" si="9"/>
        <v>92.220330097087384</v>
      </c>
      <c r="N82" s="26"/>
      <c r="O82" s="19">
        <f t="shared" si="10"/>
        <v>515</v>
      </c>
      <c r="P82" s="28">
        <f t="shared" si="11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0.75" thickBot="1" x14ac:dyDescent="0.3">
      <c r="A83" s="6"/>
      <c r="B83" s="11">
        <v>21</v>
      </c>
      <c r="C83" s="29" t="s">
        <v>98</v>
      </c>
      <c r="D83" s="30" t="s">
        <v>19</v>
      </c>
      <c r="E83" s="62">
        <v>55.923732294617565</v>
      </c>
      <c r="F83" s="55">
        <v>1412</v>
      </c>
      <c r="G83" s="22">
        <f t="shared" si="7"/>
        <v>78964.31</v>
      </c>
      <c r="H83" s="1"/>
      <c r="I83" s="16">
        <f t="shared" si="12"/>
        <v>21</v>
      </c>
      <c r="J83" s="17" t="str">
        <f t="shared" si="2"/>
        <v>Лампа светодиодная LED- A60- std 11 Вт 230 В Е 27 4000К 990Лм ASD</v>
      </c>
      <c r="K83" s="27"/>
      <c r="L83" s="19" t="str">
        <f t="shared" si="8"/>
        <v>шт</v>
      </c>
      <c r="M83" s="24">
        <f t="shared" si="9"/>
        <v>55.923732294617565</v>
      </c>
      <c r="N83" s="26"/>
      <c r="O83" s="19">
        <f t="shared" si="10"/>
        <v>1412</v>
      </c>
      <c r="P83" s="28">
        <f t="shared" si="11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0.75" thickBot="1" x14ac:dyDescent="0.3">
      <c r="A84" s="6"/>
      <c r="B84" s="11">
        <v>22</v>
      </c>
      <c r="C84" s="29" t="s">
        <v>99</v>
      </c>
      <c r="D84" s="30" t="s">
        <v>19</v>
      </c>
      <c r="E84" s="62">
        <v>92.220500000000001</v>
      </c>
      <c r="F84" s="55">
        <v>20</v>
      </c>
      <c r="G84" s="22">
        <f t="shared" si="7"/>
        <v>1844.41</v>
      </c>
      <c r="H84" s="1"/>
      <c r="I84" s="16">
        <f t="shared" si="12"/>
        <v>22</v>
      </c>
      <c r="J84" s="17" t="str">
        <f t="shared" si="2"/>
        <v>Лампа светодиодная LED- A60- std 15 Вт 230 В Е 27 3000К 1350 Лм ASD</v>
      </c>
      <c r="K84" s="27"/>
      <c r="L84" s="19" t="str">
        <f t="shared" si="8"/>
        <v>шт</v>
      </c>
      <c r="M84" s="24">
        <f t="shared" si="9"/>
        <v>92.220500000000001</v>
      </c>
      <c r="N84" s="26"/>
      <c r="O84" s="19">
        <f t="shared" si="10"/>
        <v>20</v>
      </c>
      <c r="P84" s="28">
        <f t="shared" si="11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0.75" thickBot="1" x14ac:dyDescent="0.3">
      <c r="A85" s="6"/>
      <c r="B85" s="11">
        <v>23</v>
      </c>
      <c r="C85" s="29" t="s">
        <v>100</v>
      </c>
      <c r="D85" s="30" t="s">
        <v>19</v>
      </c>
      <c r="E85" s="62">
        <v>87.91525</v>
      </c>
      <c r="F85" s="55">
        <v>160</v>
      </c>
      <c r="G85" s="22">
        <f t="shared" si="7"/>
        <v>14066.44</v>
      </c>
      <c r="H85" s="1"/>
      <c r="I85" s="16">
        <f t="shared" si="12"/>
        <v>23</v>
      </c>
      <c r="J85" s="17" t="str">
        <f t="shared" si="2"/>
        <v>Лампа светодиодная LED- A60- std 7 Вт 230 В Е 27 3000К 630Лм ASD</v>
      </c>
      <c r="K85" s="27"/>
      <c r="L85" s="19" t="str">
        <f t="shared" si="8"/>
        <v>шт</v>
      </c>
      <c r="M85" s="24">
        <f t="shared" si="9"/>
        <v>87.91525</v>
      </c>
      <c r="N85" s="26"/>
      <c r="O85" s="19">
        <f t="shared" si="10"/>
        <v>160</v>
      </c>
      <c r="P85" s="28">
        <f t="shared" si="11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0.75" thickBot="1" x14ac:dyDescent="0.3">
      <c r="A86" s="6"/>
      <c r="B86" s="11">
        <v>24</v>
      </c>
      <c r="C86" s="29" t="s">
        <v>101</v>
      </c>
      <c r="D86" s="30" t="s">
        <v>19</v>
      </c>
      <c r="E86" s="62">
        <v>96.949200000000005</v>
      </c>
      <c r="F86" s="55">
        <v>100</v>
      </c>
      <c r="G86" s="22">
        <f t="shared" si="7"/>
        <v>9694.92</v>
      </c>
      <c r="H86" s="1"/>
      <c r="I86" s="16">
        <f t="shared" si="12"/>
        <v>24</v>
      </c>
      <c r="J86" s="17" t="str">
        <f t="shared" si="2"/>
        <v>Лампа светодиодная LED-А60-std 15Вт 230В Е27 4000К 1350Лм ASD</v>
      </c>
      <c r="K86" s="27"/>
      <c r="L86" s="19" t="str">
        <f t="shared" si="8"/>
        <v>шт</v>
      </c>
      <c r="M86" s="24">
        <f t="shared" si="9"/>
        <v>96.949200000000005</v>
      </c>
      <c r="N86" s="26"/>
      <c r="O86" s="19">
        <f t="shared" si="10"/>
        <v>100</v>
      </c>
      <c r="P86" s="28">
        <f t="shared" si="11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thickBot="1" x14ac:dyDescent="0.3">
      <c r="A87" s="6"/>
      <c r="B87" s="11">
        <v>25</v>
      </c>
      <c r="C87" s="29" t="s">
        <v>102</v>
      </c>
      <c r="D87" s="30" t="s">
        <v>19</v>
      </c>
      <c r="E87" s="62">
        <v>42.305119047619051</v>
      </c>
      <c r="F87" s="55">
        <v>84</v>
      </c>
      <c r="G87" s="22">
        <f t="shared" si="7"/>
        <v>3553.63</v>
      </c>
      <c r="H87" s="1"/>
      <c r="I87" s="16">
        <f t="shared" si="12"/>
        <v>25</v>
      </c>
      <c r="J87" s="17" t="str">
        <f t="shared" si="2"/>
        <v>Лампа светодиодная LED-Шар-std, 5Вт, Е14/27, ASD</v>
      </c>
      <c r="K87" s="27"/>
      <c r="L87" s="19" t="str">
        <f t="shared" si="8"/>
        <v>шт</v>
      </c>
      <c r="M87" s="24">
        <f t="shared" si="9"/>
        <v>42.305119047619051</v>
      </c>
      <c r="N87" s="26"/>
      <c r="O87" s="19">
        <f t="shared" si="10"/>
        <v>84</v>
      </c>
      <c r="P87" s="28">
        <f t="shared" si="11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0.75" thickBot="1" x14ac:dyDescent="0.3">
      <c r="A88" s="6"/>
      <c r="B88" s="11">
        <v>26</v>
      </c>
      <c r="C88" s="29" t="s">
        <v>103</v>
      </c>
      <c r="D88" s="30" t="s">
        <v>19</v>
      </c>
      <c r="E88" s="62">
        <v>89.898333333333326</v>
      </c>
      <c r="F88" s="55">
        <v>300</v>
      </c>
      <c r="G88" s="22">
        <f t="shared" si="7"/>
        <v>26969.499999999996</v>
      </c>
      <c r="H88" s="1"/>
      <c r="I88" s="16">
        <f t="shared" si="12"/>
        <v>26</v>
      </c>
      <c r="J88" s="17" t="str">
        <f t="shared" si="2"/>
        <v>Лампа светодиодная NAVIGATOR 94 389 NLL-A65-13-230-4K-E27</v>
      </c>
      <c r="K88" s="27"/>
      <c r="L88" s="19" t="str">
        <f t="shared" si="8"/>
        <v>шт</v>
      </c>
      <c r="M88" s="24">
        <f t="shared" si="9"/>
        <v>89.898333333333326</v>
      </c>
      <c r="N88" s="26"/>
      <c r="O88" s="19">
        <f t="shared" si="10"/>
        <v>300</v>
      </c>
      <c r="P88" s="28">
        <f t="shared" si="11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thickBot="1" x14ac:dyDescent="0.3">
      <c r="A89" s="6"/>
      <c r="B89" s="11">
        <v>27</v>
      </c>
      <c r="C89" s="29" t="s">
        <v>104</v>
      </c>
      <c r="D89" s="30" t="s">
        <v>19</v>
      </c>
      <c r="E89" s="62">
        <v>136.178</v>
      </c>
      <c r="F89" s="55">
        <v>70</v>
      </c>
      <c r="G89" s="22">
        <f t="shared" si="7"/>
        <v>9532.4599999999991</v>
      </c>
      <c r="H89" s="1"/>
      <c r="I89" s="16">
        <f t="shared" si="12"/>
        <v>27</v>
      </c>
      <c r="J89" s="17" t="str">
        <f t="shared" si="2"/>
        <v>Лампа светодиодная А60 12 Вт 230В Е27 4000К</v>
      </c>
      <c r="K89" s="27"/>
      <c r="L89" s="19" t="str">
        <f t="shared" si="8"/>
        <v>шт</v>
      </c>
      <c r="M89" s="24">
        <f t="shared" si="9"/>
        <v>136.178</v>
      </c>
      <c r="N89" s="26"/>
      <c r="O89" s="19">
        <f t="shared" si="10"/>
        <v>70</v>
      </c>
      <c r="P89" s="28">
        <f t="shared" si="11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thickBot="1" x14ac:dyDescent="0.3">
      <c r="A90" s="6"/>
      <c r="B90" s="11">
        <v>28</v>
      </c>
      <c r="C90" s="29" t="s">
        <v>105</v>
      </c>
      <c r="D90" s="30" t="s">
        <v>19</v>
      </c>
      <c r="E90" s="62">
        <v>189.18642857142859</v>
      </c>
      <c r="F90" s="55">
        <v>126</v>
      </c>
      <c r="G90" s="22">
        <f t="shared" si="7"/>
        <v>23837.49</v>
      </c>
      <c r="H90" s="1"/>
      <c r="I90" s="16">
        <f t="shared" si="12"/>
        <v>28</v>
      </c>
      <c r="J90" s="17" t="str">
        <f t="shared" si="2"/>
        <v>Лампа светодиодная белая Е27  24 Вт 220В</v>
      </c>
      <c r="K90" s="27"/>
      <c r="L90" s="19" t="str">
        <f t="shared" si="8"/>
        <v>шт</v>
      </c>
      <c r="M90" s="24">
        <f t="shared" si="9"/>
        <v>189.18642857142859</v>
      </c>
      <c r="N90" s="26"/>
      <c r="O90" s="19">
        <f t="shared" si="10"/>
        <v>126</v>
      </c>
      <c r="P90" s="28">
        <f t="shared" si="11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thickBot="1" x14ac:dyDescent="0.3">
      <c r="A91" s="6"/>
      <c r="B91" s="11">
        <v>29</v>
      </c>
      <c r="C91" s="29" t="s">
        <v>106</v>
      </c>
      <c r="D91" s="30" t="s">
        <v>19</v>
      </c>
      <c r="E91" s="62">
        <v>55.923714285714283</v>
      </c>
      <c r="F91" s="55">
        <v>70</v>
      </c>
      <c r="G91" s="22">
        <f t="shared" si="7"/>
        <v>3914.66</v>
      </c>
      <c r="H91" s="1"/>
      <c r="I91" s="16">
        <f t="shared" si="12"/>
        <v>29</v>
      </c>
      <c r="J91" s="17" t="str">
        <f t="shared" si="2"/>
        <v>Лампа светодиодная белая Е27 12Вт 220В</v>
      </c>
      <c r="K91" s="27"/>
      <c r="L91" s="19" t="str">
        <f t="shared" si="8"/>
        <v>шт</v>
      </c>
      <c r="M91" s="24">
        <f t="shared" si="9"/>
        <v>55.923714285714283</v>
      </c>
      <c r="N91" s="26"/>
      <c r="O91" s="19">
        <f t="shared" si="10"/>
        <v>70</v>
      </c>
      <c r="P91" s="28">
        <f t="shared" si="11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thickBot="1" x14ac:dyDescent="0.3">
      <c r="A92" s="6"/>
      <c r="B92" s="11">
        <v>30</v>
      </c>
      <c r="C92" s="29" t="s">
        <v>107</v>
      </c>
      <c r="D92" s="30" t="s">
        <v>19</v>
      </c>
      <c r="E92" s="62">
        <v>296.98303964757707</v>
      </c>
      <c r="F92" s="55">
        <v>227</v>
      </c>
      <c r="G92" s="22">
        <f t="shared" si="7"/>
        <v>67415.149999999994</v>
      </c>
      <c r="H92" s="1"/>
      <c r="I92" s="16">
        <f t="shared" si="12"/>
        <v>30</v>
      </c>
      <c r="J92" s="17" t="str">
        <f t="shared" si="2"/>
        <v>Лампа светодиодная белая Е27 30 Вт 220В</v>
      </c>
      <c r="K92" s="27"/>
      <c r="L92" s="19" t="str">
        <f t="shared" si="8"/>
        <v>шт</v>
      </c>
      <c r="M92" s="24">
        <f t="shared" si="9"/>
        <v>296.98303964757707</v>
      </c>
      <c r="N92" s="26"/>
      <c r="O92" s="19">
        <f t="shared" si="10"/>
        <v>227</v>
      </c>
      <c r="P92" s="28">
        <f t="shared" si="11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thickBot="1" x14ac:dyDescent="0.3">
      <c r="A93" s="6"/>
      <c r="B93" s="11">
        <v>31</v>
      </c>
      <c r="C93" s="29" t="s">
        <v>108</v>
      </c>
      <c r="D93" s="30" t="s">
        <v>19</v>
      </c>
      <c r="E93" s="62">
        <v>65.440604026845634</v>
      </c>
      <c r="F93" s="55">
        <v>149</v>
      </c>
      <c r="G93" s="22">
        <f t="shared" si="7"/>
        <v>9750.65</v>
      </c>
      <c r="H93" s="1"/>
      <c r="I93" s="16">
        <f t="shared" si="12"/>
        <v>31</v>
      </c>
      <c r="J93" s="17" t="str">
        <f t="shared" si="2"/>
        <v xml:space="preserve">Лампа светодиодная коммутаторная </v>
      </c>
      <c r="K93" s="27"/>
      <c r="L93" s="19" t="str">
        <f t="shared" si="8"/>
        <v>шт</v>
      </c>
      <c r="M93" s="24">
        <f t="shared" si="9"/>
        <v>65.440604026845634</v>
      </c>
      <c r="N93" s="26"/>
      <c r="O93" s="19">
        <f t="shared" si="10"/>
        <v>149</v>
      </c>
      <c r="P93" s="28">
        <f t="shared" si="11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thickBot="1" x14ac:dyDescent="0.3">
      <c r="A94" s="6"/>
      <c r="B94" s="11">
        <v>32</v>
      </c>
      <c r="C94" s="29" t="s">
        <v>109</v>
      </c>
      <c r="D94" s="30" t="s">
        <v>20</v>
      </c>
      <c r="E94" s="62">
        <v>176.27119999999999</v>
      </c>
      <c r="F94" s="55">
        <v>100</v>
      </c>
      <c r="G94" s="22">
        <f t="shared" si="7"/>
        <v>17627.12</v>
      </c>
      <c r="H94" s="1"/>
      <c r="I94" s="16">
        <f t="shared" si="12"/>
        <v>32</v>
      </c>
      <c r="J94" s="17" t="str">
        <f t="shared" si="2"/>
        <v>Лампа светодиодная ЭРА LED smd А60-15W- 827- Е27</v>
      </c>
      <c r="K94" s="27"/>
      <c r="L94" s="19" t="str">
        <f t="shared" si="8"/>
        <v>кг</v>
      </c>
      <c r="M94" s="24">
        <f t="shared" si="9"/>
        <v>176.27119999999999</v>
      </c>
      <c r="N94" s="26"/>
      <c r="O94" s="19">
        <f t="shared" si="10"/>
        <v>100</v>
      </c>
      <c r="P94" s="28">
        <f t="shared" si="11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thickBot="1" x14ac:dyDescent="0.3">
      <c r="A95" s="6"/>
      <c r="B95" s="11">
        <v>33</v>
      </c>
      <c r="C95" s="29" t="s">
        <v>110</v>
      </c>
      <c r="D95" s="30" t="s">
        <v>19</v>
      </c>
      <c r="E95" s="62">
        <v>232.602</v>
      </c>
      <c r="F95" s="55">
        <v>50</v>
      </c>
      <c r="G95" s="22">
        <f t="shared" si="7"/>
        <v>11630.1</v>
      </c>
      <c r="H95" s="1"/>
      <c r="I95" s="16">
        <f t="shared" si="12"/>
        <v>33</v>
      </c>
      <c r="J95" s="17" t="str">
        <f t="shared" si="2"/>
        <v>Лампа сигнальная</v>
      </c>
      <c r="K95" s="27"/>
      <c r="L95" s="19" t="str">
        <f t="shared" si="8"/>
        <v>шт</v>
      </c>
      <c r="M95" s="24">
        <f t="shared" si="9"/>
        <v>232.602</v>
      </c>
      <c r="N95" s="26"/>
      <c r="O95" s="19">
        <f t="shared" si="10"/>
        <v>50</v>
      </c>
      <c r="P95" s="28">
        <f t="shared" si="11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thickBot="1" x14ac:dyDescent="0.3">
      <c r="A96" s="6"/>
      <c r="B96" s="11">
        <v>34</v>
      </c>
      <c r="C96" s="29" t="s">
        <v>111</v>
      </c>
      <c r="D96" s="30" t="s">
        <v>19</v>
      </c>
      <c r="E96" s="62">
        <v>68.465714285714284</v>
      </c>
      <c r="F96" s="55">
        <v>7</v>
      </c>
      <c r="G96" s="22">
        <f t="shared" si="7"/>
        <v>479.26</v>
      </c>
      <c r="H96" s="1"/>
      <c r="I96" s="16">
        <f t="shared" si="12"/>
        <v>34</v>
      </c>
      <c r="J96" s="17" t="str">
        <f t="shared" si="2"/>
        <v>Лампа сигнальная коммутаторная</v>
      </c>
      <c r="K96" s="27"/>
      <c r="L96" s="19" t="str">
        <f t="shared" si="8"/>
        <v>шт</v>
      </c>
      <c r="M96" s="24">
        <f t="shared" si="9"/>
        <v>68.465714285714284</v>
      </c>
      <c r="N96" s="26"/>
      <c r="O96" s="19">
        <f t="shared" si="10"/>
        <v>7</v>
      </c>
      <c r="P96" s="28">
        <f t="shared" si="11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thickBot="1" x14ac:dyDescent="0.3">
      <c r="A97" s="6"/>
      <c r="B97" s="11">
        <v>35</v>
      </c>
      <c r="C97" s="29" t="s">
        <v>112</v>
      </c>
      <c r="D97" s="30" t="s">
        <v>19</v>
      </c>
      <c r="E97" s="62">
        <v>65.440699999999993</v>
      </c>
      <c r="F97" s="55">
        <v>100</v>
      </c>
      <c r="G97" s="22">
        <f t="shared" si="7"/>
        <v>6544.07</v>
      </c>
      <c r="H97" s="1"/>
      <c r="I97" s="16">
        <f t="shared" si="12"/>
        <v>35</v>
      </c>
      <c r="J97" s="17" t="str">
        <f t="shared" si="2"/>
        <v>Лампа сигнальная СКЛ-11-А-К-2-220</v>
      </c>
      <c r="K97" s="27"/>
      <c r="L97" s="19" t="str">
        <f t="shared" si="8"/>
        <v>шт</v>
      </c>
      <c r="M97" s="24">
        <f t="shared" si="9"/>
        <v>65.440699999999993</v>
      </c>
      <c r="N97" s="26"/>
      <c r="O97" s="19">
        <f t="shared" si="10"/>
        <v>100</v>
      </c>
      <c r="P97" s="28">
        <f t="shared" si="11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thickBot="1" x14ac:dyDescent="0.3">
      <c r="A98" s="6"/>
      <c r="B98" s="11">
        <v>36</v>
      </c>
      <c r="C98" s="29" t="s">
        <v>113</v>
      </c>
      <c r="D98" s="30" t="s">
        <v>19</v>
      </c>
      <c r="E98" s="62">
        <v>65.440714285714279</v>
      </c>
      <c r="F98" s="55">
        <v>112</v>
      </c>
      <c r="G98" s="22">
        <f t="shared" si="7"/>
        <v>7329.3599999999988</v>
      </c>
      <c r="H98" s="1"/>
      <c r="I98" s="16">
        <f t="shared" si="12"/>
        <v>36</v>
      </c>
      <c r="J98" s="17" t="str">
        <f t="shared" si="2"/>
        <v>Лампа сигнальная СКЛ-11-А-Л-2-220</v>
      </c>
      <c r="K98" s="27"/>
      <c r="L98" s="19" t="str">
        <f t="shared" si="8"/>
        <v>шт</v>
      </c>
      <c r="M98" s="24">
        <f t="shared" si="9"/>
        <v>65.440714285714279</v>
      </c>
      <c r="N98" s="26"/>
      <c r="O98" s="19">
        <f t="shared" si="10"/>
        <v>112</v>
      </c>
      <c r="P98" s="28">
        <f t="shared" si="11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thickBot="1" x14ac:dyDescent="0.3">
      <c r="A99" s="6"/>
      <c r="B99" s="11">
        <v>37</v>
      </c>
      <c r="C99" s="29" t="s">
        <v>114</v>
      </c>
      <c r="D99" s="30" t="s">
        <v>19</v>
      </c>
      <c r="E99" s="62">
        <v>107.86428571428571</v>
      </c>
      <c r="F99" s="55">
        <v>7</v>
      </c>
      <c r="G99" s="22">
        <f t="shared" si="7"/>
        <v>755.05</v>
      </c>
      <c r="H99" s="1"/>
      <c r="I99" s="16">
        <f t="shared" si="12"/>
        <v>37</v>
      </c>
      <c r="J99" s="17" t="str">
        <f t="shared" si="2"/>
        <v>Лампа сигнальная СКЛ-14-А-Б-2-220</v>
      </c>
      <c r="K99" s="27"/>
      <c r="L99" s="19" t="str">
        <f t="shared" si="8"/>
        <v>шт</v>
      </c>
      <c r="M99" s="24">
        <f t="shared" si="9"/>
        <v>107.86428571428571</v>
      </c>
      <c r="N99" s="26"/>
      <c r="O99" s="19">
        <f t="shared" si="10"/>
        <v>7</v>
      </c>
      <c r="P99" s="28">
        <f t="shared" si="11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thickBot="1" x14ac:dyDescent="0.3">
      <c r="A100" s="6"/>
      <c r="B100" s="11">
        <v>38</v>
      </c>
      <c r="C100" s="29" t="s">
        <v>115</v>
      </c>
      <c r="D100" s="30" t="s">
        <v>19</v>
      </c>
      <c r="E100" s="62">
        <v>65.44</v>
      </c>
      <c r="F100" s="55">
        <v>11</v>
      </c>
      <c r="G100" s="22">
        <f t="shared" si="7"/>
        <v>719.83999999999992</v>
      </c>
      <c r="H100" s="1"/>
      <c r="I100" s="16">
        <f t="shared" si="12"/>
        <v>38</v>
      </c>
      <c r="J100" s="17" t="str">
        <f t="shared" si="2"/>
        <v>Лампа сигнальная СКЛ-14-А-К-2-220</v>
      </c>
      <c r="K100" s="27"/>
      <c r="L100" s="19" t="str">
        <f t="shared" si="8"/>
        <v>шт</v>
      </c>
      <c r="M100" s="24">
        <f t="shared" si="9"/>
        <v>65.44</v>
      </c>
      <c r="N100" s="26"/>
      <c r="O100" s="19">
        <f t="shared" si="10"/>
        <v>11</v>
      </c>
      <c r="P100" s="28">
        <f t="shared" si="11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thickBot="1" x14ac:dyDescent="0.3">
      <c r="A101" s="6"/>
      <c r="B101" s="11">
        <v>39</v>
      </c>
      <c r="C101" s="29" t="s">
        <v>116</v>
      </c>
      <c r="D101" s="30" t="s">
        <v>19</v>
      </c>
      <c r="E101" s="62">
        <v>65.44</v>
      </c>
      <c r="F101" s="55">
        <v>9</v>
      </c>
      <c r="G101" s="22">
        <f t="shared" si="7"/>
        <v>588.96</v>
      </c>
      <c r="H101" s="1"/>
      <c r="I101" s="16">
        <f t="shared" si="12"/>
        <v>39</v>
      </c>
      <c r="J101" s="17" t="str">
        <f t="shared" si="2"/>
        <v>Лампа сигнальная СКЛ-14-А-Л-2-220</v>
      </c>
      <c r="K101" s="27"/>
      <c r="L101" s="19" t="str">
        <f t="shared" si="8"/>
        <v>шт</v>
      </c>
      <c r="M101" s="24">
        <f t="shared" si="9"/>
        <v>65.44</v>
      </c>
      <c r="N101" s="26"/>
      <c r="O101" s="19">
        <f t="shared" si="10"/>
        <v>9</v>
      </c>
      <c r="P101" s="28">
        <f t="shared" si="11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0.75" thickBot="1" x14ac:dyDescent="0.3">
      <c r="A102" s="6"/>
      <c r="B102" s="11">
        <v>40</v>
      </c>
      <c r="C102" s="29" t="s">
        <v>117</v>
      </c>
      <c r="D102" s="30" t="s">
        <v>19</v>
      </c>
      <c r="E102" s="62">
        <v>386.03389380530973</v>
      </c>
      <c r="F102" s="55">
        <v>113</v>
      </c>
      <c r="G102" s="22">
        <f t="shared" si="7"/>
        <v>43621.83</v>
      </c>
      <c r="H102" s="1"/>
      <c r="I102" s="16">
        <f t="shared" si="12"/>
        <v>40</v>
      </c>
      <c r="J102" s="17" t="str">
        <f t="shared" si="2"/>
        <v>Лампа энергосберегающая Navigator SH 20W/827 E27</v>
      </c>
      <c r="K102" s="27"/>
      <c r="L102" s="19" t="str">
        <f t="shared" si="8"/>
        <v>шт</v>
      </c>
      <c r="M102" s="24">
        <f t="shared" si="9"/>
        <v>386.03389380530973</v>
      </c>
      <c r="N102" s="26"/>
      <c r="O102" s="19">
        <f t="shared" si="10"/>
        <v>113</v>
      </c>
      <c r="P102" s="28">
        <f t="shared" si="11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0.75" thickBot="1" x14ac:dyDescent="0.3">
      <c r="A103" s="6"/>
      <c r="B103" s="11">
        <v>41</v>
      </c>
      <c r="C103" s="29" t="s">
        <v>118</v>
      </c>
      <c r="D103" s="30" t="s">
        <v>19</v>
      </c>
      <c r="E103" s="62">
        <v>1328.203137254902</v>
      </c>
      <c r="F103" s="55">
        <v>51</v>
      </c>
      <c r="G103" s="22">
        <f t="shared" si="7"/>
        <v>67738.36</v>
      </c>
      <c r="H103" s="1"/>
      <c r="I103" s="16">
        <f t="shared" si="12"/>
        <v>41</v>
      </c>
      <c r="J103" s="17" t="str">
        <f t="shared" si="2"/>
        <v>Лампа энергосберегающая SPIRAL 150 Вт 220В Е-40 6500К ASD</v>
      </c>
      <c r="K103" s="27"/>
      <c r="L103" s="19" t="str">
        <f t="shared" si="8"/>
        <v>шт</v>
      </c>
      <c r="M103" s="24">
        <f t="shared" si="9"/>
        <v>1328.203137254902</v>
      </c>
      <c r="N103" s="26"/>
      <c r="O103" s="19">
        <f t="shared" si="10"/>
        <v>51</v>
      </c>
      <c r="P103" s="28">
        <f t="shared" si="11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0.75" thickBot="1" x14ac:dyDescent="0.3">
      <c r="A104" s="6"/>
      <c r="B104" s="11">
        <v>42</v>
      </c>
      <c r="C104" s="29" t="s">
        <v>119</v>
      </c>
      <c r="D104" s="30" t="s">
        <v>19</v>
      </c>
      <c r="E104" s="62">
        <v>140.13550000000001</v>
      </c>
      <c r="F104" s="55">
        <v>40</v>
      </c>
      <c r="G104" s="22">
        <f t="shared" si="7"/>
        <v>5605.42</v>
      </c>
      <c r="H104" s="1"/>
      <c r="I104" s="16">
        <f t="shared" si="12"/>
        <v>42</v>
      </c>
      <c r="J104" s="17" t="str">
        <f t="shared" si="2"/>
        <v>Лампа энергосберегающая SPIRAL- econom 20 Вт  Е-27  2700К ASD</v>
      </c>
      <c r="K104" s="27"/>
      <c r="L104" s="19" t="str">
        <f t="shared" si="8"/>
        <v>шт</v>
      </c>
      <c r="M104" s="24">
        <f t="shared" si="9"/>
        <v>140.13550000000001</v>
      </c>
      <c r="N104" s="26"/>
      <c r="O104" s="19">
        <f t="shared" si="10"/>
        <v>40</v>
      </c>
      <c r="P104" s="28">
        <f t="shared" si="11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thickBot="1" x14ac:dyDescent="0.3">
      <c r="A105" s="6"/>
      <c r="B105" s="11">
        <v>43</v>
      </c>
      <c r="C105" s="29" t="s">
        <v>120</v>
      </c>
      <c r="D105" s="30" t="s">
        <v>19</v>
      </c>
      <c r="E105" s="62">
        <v>1345.6949999999999</v>
      </c>
      <c r="F105" s="55">
        <v>6</v>
      </c>
      <c r="G105" s="22">
        <f t="shared" si="7"/>
        <v>8074.17</v>
      </c>
      <c r="H105" s="1"/>
      <c r="I105" s="16">
        <f t="shared" si="12"/>
        <v>43</v>
      </c>
      <c r="J105" s="17" t="str">
        <f t="shared" si="2"/>
        <v>Прожектор  светодиодный Эра LPR-100W-6500К - М</v>
      </c>
      <c r="K105" s="27"/>
      <c r="L105" s="19" t="str">
        <f t="shared" si="8"/>
        <v>шт</v>
      </c>
      <c r="M105" s="24">
        <f t="shared" si="9"/>
        <v>1345.6949999999999</v>
      </c>
      <c r="N105" s="26"/>
      <c r="O105" s="19">
        <f t="shared" si="10"/>
        <v>6</v>
      </c>
      <c r="P105" s="28">
        <f t="shared" si="11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thickBot="1" x14ac:dyDescent="0.3">
      <c r="A106" s="6"/>
      <c r="B106" s="11">
        <v>44</v>
      </c>
      <c r="C106" s="29" t="s">
        <v>121</v>
      </c>
      <c r="D106" s="30" t="s">
        <v>19</v>
      </c>
      <c r="E106" s="62">
        <v>2512.5675000000001</v>
      </c>
      <c r="F106" s="55">
        <v>12</v>
      </c>
      <c r="G106" s="22">
        <f t="shared" si="7"/>
        <v>30150.81</v>
      </c>
      <c r="H106" s="1"/>
      <c r="I106" s="16">
        <f t="shared" si="12"/>
        <v>44</v>
      </c>
      <c r="J106" s="17" t="str">
        <f t="shared" si="2"/>
        <v>Прожектор  светодиодный Эра LPR-70W-6500К - М</v>
      </c>
      <c r="K106" s="27"/>
      <c r="L106" s="19" t="str">
        <f t="shared" si="8"/>
        <v>шт</v>
      </c>
      <c r="M106" s="24">
        <f t="shared" si="9"/>
        <v>2512.5675000000001</v>
      </c>
      <c r="N106" s="26"/>
      <c r="O106" s="19">
        <f t="shared" si="10"/>
        <v>12</v>
      </c>
      <c r="P106" s="28">
        <f t="shared" si="11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thickBot="1" x14ac:dyDescent="0.3">
      <c r="A107" s="6"/>
      <c r="B107" s="11">
        <v>45</v>
      </c>
      <c r="C107" s="29" t="s">
        <v>122</v>
      </c>
      <c r="D107" s="30" t="s">
        <v>19</v>
      </c>
      <c r="E107" s="62">
        <v>649.64499999999998</v>
      </c>
      <c r="F107" s="55">
        <v>2</v>
      </c>
      <c r="G107" s="22">
        <f t="shared" si="7"/>
        <v>1299.29</v>
      </c>
      <c r="H107" s="1"/>
      <c r="I107" s="16">
        <f t="shared" si="12"/>
        <v>45</v>
      </c>
      <c r="J107" s="17" t="str">
        <f t="shared" si="2"/>
        <v>Прожектор светодиодный Evostar  50W  6400K</v>
      </c>
      <c r="K107" s="27"/>
      <c r="L107" s="19" t="str">
        <f t="shared" si="8"/>
        <v>шт</v>
      </c>
      <c r="M107" s="24">
        <f t="shared" si="9"/>
        <v>649.64499999999998</v>
      </c>
      <c r="N107" s="26"/>
      <c r="O107" s="19">
        <f t="shared" si="10"/>
        <v>2</v>
      </c>
      <c r="P107" s="28">
        <f t="shared" si="11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thickBot="1" x14ac:dyDescent="0.3">
      <c r="A108" s="6"/>
      <c r="B108" s="11">
        <v>46</v>
      </c>
      <c r="C108" s="29" t="s">
        <v>123</v>
      </c>
      <c r="D108" s="30" t="s">
        <v>19</v>
      </c>
      <c r="E108" s="62">
        <v>1345.6950000000002</v>
      </c>
      <c r="F108" s="55">
        <v>10</v>
      </c>
      <c r="G108" s="22">
        <f t="shared" si="7"/>
        <v>13456.95</v>
      </c>
      <c r="H108" s="1"/>
      <c r="I108" s="16">
        <f t="shared" si="12"/>
        <v>46</v>
      </c>
      <c r="J108" s="17" t="str">
        <f t="shared" si="2"/>
        <v>Прожектор светодиодный ПРС - 100W</v>
      </c>
      <c r="K108" s="27"/>
      <c r="L108" s="19" t="str">
        <f t="shared" si="8"/>
        <v>шт</v>
      </c>
      <c r="M108" s="24">
        <f t="shared" si="9"/>
        <v>1345.6950000000002</v>
      </c>
      <c r="N108" s="26"/>
      <c r="O108" s="19">
        <f t="shared" si="10"/>
        <v>10</v>
      </c>
      <c r="P108" s="28">
        <f t="shared" si="11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0.75" thickBot="1" x14ac:dyDescent="0.3">
      <c r="A109" s="6"/>
      <c r="B109" s="11">
        <v>47</v>
      </c>
      <c r="C109" s="29" t="s">
        <v>124</v>
      </c>
      <c r="D109" s="30" t="s">
        <v>19</v>
      </c>
      <c r="E109" s="62">
        <v>4435.95</v>
      </c>
      <c r="F109" s="55">
        <v>13</v>
      </c>
      <c r="G109" s="22">
        <f t="shared" si="7"/>
        <v>57667.35</v>
      </c>
      <c r="H109" s="1"/>
      <c r="I109" s="16">
        <f t="shared" si="12"/>
        <v>47</v>
      </c>
      <c r="J109" s="17" t="str">
        <f t="shared" si="2"/>
        <v>Прожектор светодиодный СДО-3-200-200Вт 220-240В 6500К 16000Лм ASD IP65</v>
      </c>
      <c r="K109" s="27"/>
      <c r="L109" s="19" t="str">
        <f t="shared" si="8"/>
        <v>шт</v>
      </c>
      <c r="M109" s="24">
        <f t="shared" si="9"/>
        <v>4435.95</v>
      </c>
      <c r="N109" s="26"/>
      <c r="O109" s="19">
        <f t="shared" si="10"/>
        <v>13</v>
      </c>
      <c r="P109" s="28">
        <f t="shared" si="11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0.75" thickBot="1" x14ac:dyDescent="0.3">
      <c r="A110" s="6"/>
      <c r="B110" s="11">
        <v>48</v>
      </c>
      <c r="C110" s="29" t="s">
        <v>125</v>
      </c>
      <c r="D110" s="30" t="s">
        <v>19</v>
      </c>
      <c r="E110" s="62">
        <v>863.72874999999999</v>
      </c>
      <c r="F110" s="55">
        <v>8</v>
      </c>
      <c r="G110" s="22">
        <f t="shared" si="7"/>
        <v>6909.83</v>
      </c>
      <c r="H110" s="1"/>
      <c r="I110" s="16">
        <f t="shared" si="12"/>
        <v>48</v>
      </c>
      <c r="J110" s="17" t="str">
        <f t="shared" si="2"/>
        <v>Прожектор светодиодный СДО-5-50 50Вт 230В 6500К 3750Лм IP65</v>
      </c>
      <c r="K110" s="27"/>
      <c r="L110" s="19" t="str">
        <f t="shared" si="8"/>
        <v>шт</v>
      </c>
      <c r="M110" s="24">
        <f t="shared" si="9"/>
        <v>863.72874999999999</v>
      </c>
      <c r="N110" s="26"/>
      <c r="O110" s="19">
        <f t="shared" si="10"/>
        <v>8</v>
      </c>
      <c r="P110" s="28">
        <f t="shared" si="11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thickBot="1" x14ac:dyDescent="0.3">
      <c r="A111" s="6"/>
      <c r="B111" s="11">
        <v>49</v>
      </c>
      <c r="C111" s="29" t="s">
        <v>126</v>
      </c>
      <c r="D111" s="30" t="s">
        <v>19</v>
      </c>
      <c r="E111" s="62">
        <v>211.05114285714285</v>
      </c>
      <c r="F111" s="55">
        <v>175</v>
      </c>
      <c r="G111" s="22">
        <f t="shared" si="7"/>
        <v>36933.949999999997</v>
      </c>
      <c r="H111" s="1"/>
      <c r="I111" s="16">
        <f t="shared" si="12"/>
        <v>49</v>
      </c>
      <c r="J111" s="17" t="str">
        <f t="shared" si="2"/>
        <v xml:space="preserve">Светильник </v>
      </c>
      <c r="K111" s="27"/>
      <c r="L111" s="19" t="str">
        <f t="shared" si="8"/>
        <v>шт</v>
      </c>
      <c r="M111" s="24">
        <f t="shared" si="9"/>
        <v>211.05114285714285</v>
      </c>
      <c r="N111" s="26"/>
      <c r="O111" s="19">
        <f t="shared" si="10"/>
        <v>175</v>
      </c>
      <c r="P111" s="28">
        <f t="shared" si="11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thickBot="1" x14ac:dyDescent="0.3">
      <c r="A112" s="6"/>
      <c r="B112" s="11">
        <v>50</v>
      </c>
      <c r="C112" s="29" t="s">
        <v>127</v>
      </c>
      <c r="D112" s="30" t="s">
        <v>19</v>
      </c>
      <c r="E112" s="62">
        <v>911.76250000000005</v>
      </c>
      <c r="F112" s="55">
        <v>4</v>
      </c>
      <c r="G112" s="22">
        <f t="shared" si="7"/>
        <v>3647.05</v>
      </c>
      <c r="H112" s="1"/>
      <c r="I112" s="16">
        <f t="shared" si="12"/>
        <v>50</v>
      </c>
      <c r="J112" s="17" t="str">
        <f t="shared" si="2"/>
        <v>Светильник  уличный РКУ 06-250-012 с/с</v>
      </c>
      <c r="K112" s="27"/>
      <c r="L112" s="19" t="str">
        <f t="shared" si="8"/>
        <v>шт</v>
      </c>
      <c r="M112" s="24">
        <f t="shared" si="9"/>
        <v>911.76250000000005</v>
      </c>
      <c r="N112" s="26"/>
      <c r="O112" s="19">
        <f t="shared" si="10"/>
        <v>4</v>
      </c>
      <c r="P112" s="28">
        <f t="shared" si="11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thickBot="1" x14ac:dyDescent="0.3">
      <c r="A113" s="6"/>
      <c r="B113" s="11">
        <v>51</v>
      </c>
      <c r="C113" s="29" t="s">
        <v>128</v>
      </c>
      <c r="D113" s="30" t="s">
        <v>19</v>
      </c>
      <c r="E113" s="62">
        <v>553.87299999999993</v>
      </c>
      <c r="F113" s="55">
        <v>30</v>
      </c>
      <c r="G113" s="22">
        <f t="shared" si="7"/>
        <v>16616.189999999999</v>
      </c>
      <c r="H113" s="1"/>
      <c r="I113" s="16">
        <f t="shared" si="12"/>
        <v>51</v>
      </c>
      <c r="J113" s="17" t="str">
        <f t="shared" si="2"/>
        <v xml:space="preserve">Светильник ЛПО 01 2*36-012 с ЭПРА </v>
      </c>
      <c r="K113" s="27"/>
      <c r="L113" s="19" t="str">
        <f t="shared" si="8"/>
        <v>шт</v>
      </c>
      <c r="M113" s="24">
        <f t="shared" si="9"/>
        <v>553.87299999999993</v>
      </c>
      <c r="N113" s="26"/>
      <c r="O113" s="19">
        <f t="shared" si="10"/>
        <v>30</v>
      </c>
      <c r="P113" s="28">
        <f t="shared" si="11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thickBot="1" x14ac:dyDescent="0.3">
      <c r="A114" s="6"/>
      <c r="B114" s="11">
        <v>52</v>
      </c>
      <c r="C114" s="29" t="s">
        <v>129</v>
      </c>
      <c r="D114" s="30" t="s">
        <v>19</v>
      </c>
      <c r="E114" s="62">
        <v>24.212499999999999</v>
      </c>
      <c r="F114" s="55">
        <v>4</v>
      </c>
      <c r="G114" s="22">
        <f t="shared" si="7"/>
        <v>96.85</v>
      </c>
      <c r="H114" s="1"/>
      <c r="I114" s="16">
        <f t="shared" si="12"/>
        <v>52</v>
      </c>
      <c r="J114" s="17" t="str">
        <f t="shared" si="2"/>
        <v>Светильник НББ-100</v>
      </c>
      <c r="K114" s="27"/>
      <c r="L114" s="19" t="str">
        <f t="shared" si="8"/>
        <v>шт</v>
      </c>
      <c r="M114" s="24">
        <f t="shared" si="9"/>
        <v>24.212499999999999</v>
      </c>
      <c r="N114" s="26"/>
      <c r="O114" s="19">
        <f t="shared" si="10"/>
        <v>4</v>
      </c>
      <c r="P114" s="28">
        <f t="shared" si="11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thickBot="1" x14ac:dyDescent="0.3">
      <c r="A115" s="6"/>
      <c r="B115" s="11">
        <v>53</v>
      </c>
      <c r="C115" s="29" t="s">
        <v>130</v>
      </c>
      <c r="D115" s="30" t="s">
        <v>19</v>
      </c>
      <c r="E115" s="62">
        <v>215.93166666666664</v>
      </c>
      <c r="F115" s="55">
        <v>6</v>
      </c>
      <c r="G115" s="22">
        <f t="shared" si="7"/>
        <v>1295.5899999999999</v>
      </c>
      <c r="H115" s="1"/>
      <c r="I115" s="16">
        <f t="shared" si="12"/>
        <v>53</v>
      </c>
      <c r="J115" s="17" t="str">
        <f t="shared" si="2"/>
        <v>Светильник НСП 02-200-003</v>
      </c>
      <c r="K115" s="27"/>
      <c r="L115" s="19" t="str">
        <f t="shared" si="8"/>
        <v>шт</v>
      </c>
      <c r="M115" s="24">
        <f t="shared" si="9"/>
        <v>215.93166666666664</v>
      </c>
      <c r="N115" s="26"/>
      <c r="O115" s="19">
        <f t="shared" si="10"/>
        <v>6</v>
      </c>
      <c r="P115" s="28">
        <f t="shared" si="11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0.75" thickBot="1" x14ac:dyDescent="0.3">
      <c r="A116" s="6"/>
      <c r="B116" s="11">
        <v>54</v>
      </c>
      <c r="C116" s="29" t="s">
        <v>131</v>
      </c>
      <c r="D116" s="30" t="s">
        <v>19</v>
      </c>
      <c r="E116" s="62">
        <v>670.27125000000001</v>
      </c>
      <c r="F116" s="55">
        <v>8</v>
      </c>
      <c r="G116" s="22">
        <f t="shared" si="7"/>
        <v>5362.17</v>
      </c>
      <c r="H116" s="1"/>
      <c r="I116" s="16">
        <f t="shared" si="12"/>
        <v>54</v>
      </c>
      <c r="J116" s="17" t="str">
        <f t="shared" si="2"/>
        <v>Светильник светодиодный  Mobilux PR-U Призма 36Вт  6400К  3300Лм</v>
      </c>
      <c r="K116" s="27"/>
      <c r="L116" s="19" t="str">
        <f t="shared" si="8"/>
        <v>шт</v>
      </c>
      <c r="M116" s="24">
        <f t="shared" si="9"/>
        <v>670.27125000000001</v>
      </c>
      <c r="N116" s="26"/>
      <c r="O116" s="19">
        <f t="shared" si="10"/>
        <v>8</v>
      </c>
      <c r="P116" s="28">
        <f t="shared" si="11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0.75" thickBot="1" x14ac:dyDescent="0.3">
      <c r="A117" s="6"/>
      <c r="B117" s="11">
        <v>55</v>
      </c>
      <c r="C117" s="29" t="s">
        <v>132</v>
      </c>
      <c r="D117" s="30" t="s">
        <v>19</v>
      </c>
      <c r="E117" s="62">
        <v>648.45666666666659</v>
      </c>
      <c r="F117" s="55">
        <v>3</v>
      </c>
      <c r="G117" s="22">
        <f t="shared" si="7"/>
        <v>1945.37</v>
      </c>
      <c r="H117" s="1"/>
      <c r="I117" s="16">
        <f t="shared" si="12"/>
        <v>55</v>
      </c>
      <c r="J117" s="17" t="str">
        <f t="shared" si="2"/>
        <v>Светильник светодиодный  герметичный CCП-159 20Вт 160 -260В</v>
      </c>
      <c r="K117" s="27"/>
      <c r="L117" s="19" t="str">
        <f t="shared" si="8"/>
        <v>шт</v>
      </c>
      <c r="M117" s="24">
        <f t="shared" si="9"/>
        <v>648.45666666666659</v>
      </c>
      <c r="N117" s="26"/>
      <c r="O117" s="19">
        <f t="shared" si="10"/>
        <v>3</v>
      </c>
      <c r="P117" s="28">
        <f t="shared" si="11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thickBot="1" x14ac:dyDescent="0.3">
      <c r="A118" s="6"/>
      <c r="B118" s="11">
        <v>56</v>
      </c>
      <c r="C118" s="29" t="s">
        <v>133</v>
      </c>
      <c r="D118" s="30" t="s">
        <v>19</v>
      </c>
      <c r="E118" s="62">
        <v>688.68638888888881</v>
      </c>
      <c r="F118" s="55">
        <v>36</v>
      </c>
      <c r="G118" s="22">
        <f t="shared" si="7"/>
        <v>24792.71</v>
      </c>
      <c r="H118" s="1"/>
      <c r="I118" s="16">
        <f t="shared" si="12"/>
        <v>56</v>
      </c>
      <c r="J118" s="17" t="str">
        <f t="shared" si="2"/>
        <v>Светильник светодиодный Jazzway 40W  6500K IP65</v>
      </c>
      <c r="K118" s="27"/>
      <c r="L118" s="19" t="str">
        <f t="shared" si="8"/>
        <v>шт</v>
      </c>
      <c r="M118" s="24">
        <f t="shared" si="9"/>
        <v>688.68638888888881</v>
      </c>
      <c r="N118" s="26"/>
      <c r="O118" s="19">
        <f t="shared" si="10"/>
        <v>36</v>
      </c>
      <c r="P118" s="28">
        <f t="shared" si="11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0.75" thickBot="1" x14ac:dyDescent="0.3">
      <c r="A119" s="6"/>
      <c r="B119" s="11">
        <v>57</v>
      </c>
      <c r="C119" s="29" t="s">
        <v>134</v>
      </c>
      <c r="D119" s="30" t="s">
        <v>19</v>
      </c>
      <c r="E119" s="62">
        <v>1368.74575</v>
      </c>
      <c r="F119" s="55">
        <v>40</v>
      </c>
      <c r="G119" s="22">
        <f t="shared" si="7"/>
        <v>54749.83</v>
      </c>
      <c r="H119" s="1"/>
      <c r="I119" s="16">
        <f t="shared" si="12"/>
        <v>57</v>
      </c>
      <c r="J119" s="17" t="str">
        <f t="shared" si="2"/>
        <v>Светильник светодиодный Lezard LZ-LED 600*600  45W 6400K   IP40</v>
      </c>
      <c r="K119" s="27"/>
      <c r="L119" s="19" t="str">
        <f t="shared" si="8"/>
        <v>шт</v>
      </c>
      <c r="M119" s="24">
        <f t="shared" si="9"/>
        <v>1368.74575</v>
      </c>
      <c r="N119" s="26"/>
      <c r="O119" s="19">
        <f t="shared" si="10"/>
        <v>40</v>
      </c>
      <c r="P119" s="28">
        <f t="shared" si="11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0.75" thickBot="1" x14ac:dyDescent="0.3">
      <c r="A120" s="6"/>
      <c r="B120" s="11">
        <v>58</v>
      </c>
      <c r="C120" s="29" t="s">
        <v>135</v>
      </c>
      <c r="D120" s="30" t="s">
        <v>19</v>
      </c>
      <c r="E120" s="62">
        <v>1382.847</v>
      </c>
      <c r="F120" s="55">
        <v>10</v>
      </c>
      <c r="G120" s="22">
        <f t="shared" si="7"/>
        <v>13828.47</v>
      </c>
      <c r="H120" s="1"/>
      <c r="I120" s="16">
        <f t="shared" si="12"/>
        <v>58</v>
      </c>
      <c r="J120" s="17" t="str">
        <f t="shared" si="2"/>
        <v>Светильник светодиодный LHB-02R 50Вт 160-260В 6500К 5000Лм IP40</v>
      </c>
      <c r="K120" s="27"/>
      <c r="L120" s="19" t="str">
        <f t="shared" si="8"/>
        <v>шт</v>
      </c>
      <c r="M120" s="24">
        <f t="shared" si="9"/>
        <v>1382.847</v>
      </c>
      <c r="N120" s="26"/>
      <c r="O120" s="19">
        <f t="shared" si="10"/>
        <v>10</v>
      </c>
      <c r="P120" s="28">
        <f t="shared" si="11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0.75" thickBot="1" x14ac:dyDescent="0.3">
      <c r="A121" s="6"/>
      <c r="B121" s="11">
        <v>59</v>
      </c>
      <c r="C121" s="29" t="s">
        <v>136</v>
      </c>
      <c r="D121" s="30" t="s">
        <v>19</v>
      </c>
      <c r="E121" s="62">
        <v>1216.27</v>
      </c>
      <c r="F121" s="55">
        <v>1</v>
      </c>
      <c r="G121" s="22">
        <f t="shared" si="7"/>
        <v>1216.27</v>
      </c>
      <c r="H121" s="1"/>
      <c r="I121" s="16">
        <f t="shared" si="12"/>
        <v>59</v>
      </c>
      <c r="J121" s="17" t="str">
        <f t="shared" si="2"/>
        <v>Фонарь аккумуляторный FA12M 4V2Ah, 12xLED, ЗУ 220V</v>
      </c>
      <c r="K121" s="27"/>
      <c r="L121" s="19" t="str">
        <f t="shared" si="8"/>
        <v>шт</v>
      </c>
      <c r="M121" s="24">
        <f t="shared" si="9"/>
        <v>1216.27</v>
      </c>
      <c r="N121" s="26"/>
      <c r="O121" s="19">
        <f t="shared" si="10"/>
        <v>1</v>
      </c>
      <c r="P121" s="28">
        <f t="shared" si="11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0.75" thickBot="1" x14ac:dyDescent="0.3">
      <c r="A122" s="6"/>
      <c r="B122" s="11">
        <v>60</v>
      </c>
      <c r="C122" s="29" t="s">
        <v>137</v>
      </c>
      <c r="D122" s="30" t="s">
        <v>19</v>
      </c>
      <c r="E122" s="62">
        <v>1216.27</v>
      </c>
      <c r="F122" s="55">
        <v>1</v>
      </c>
      <c r="G122" s="22">
        <f t="shared" si="7"/>
        <v>1216.27</v>
      </c>
      <c r="H122" s="1"/>
      <c r="I122" s="16">
        <f t="shared" si="12"/>
        <v>60</v>
      </c>
      <c r="J122" s="17" t="str">
        <f t="shared" si="2"/>
        <v>Фонарь светодиодный перезаряжаемый аккумуляторный TL9</v>
      </c>
      <c r="K122" s="27"/>
      <c r="L122" s="19" t="str">
        <f t="shared" si="8"/>
        <v>шт</v>
      </c>
      <c r="M122" s="24">
        <f t="shared" si="9"/>
        <v>1216.27</v>
      </c>
      <c r="N122" s="26"/>
      <c r="O122" s="19">
        <f t="shared" si="10"/>
        <v>1</v>
      </c>
      <c r="P122" s="28">
        <f t="shared" si="11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thickBot="1" x14ac:dyDescent="0.3">
      <c r="A123" s="6"/>
      <c r="B123" s="11">
        <v>61</v>
      </c>
      <c r="C123" s="29" t="s">
        <v>138</v>
      </c>
      <c r="D123" s="30" t="s">
        <v>19</v>
      </c>
      <c r="E123" s="62">
        <v>301.86424999999997</v>
      </c>
      <c r="F123" s="55">
        <v>40</v>
      </c>
      <c r="G123" s="22">
        <f t="shared" si="7"/>
        <v>12074.57</v>
      </c>
      <c r="H123" s="1"/>
      <c r="I123" s="16">
        <f t="shared" si="12"/>
        <v>61</v>
      </c>
      <c r="J123" s="17" t="str">
        <f t="shared" si="2"/>
        <v>ЭПРА для панели светодидной 40 Вт</v>
      </c>
      <c r="K123" s="27"/>
      <c r="L123" s="19" t="str">
        <f t="shared" si="8"/>
        <v>шт</v>
      </c>
      <c r="M123" s="24">
        <f t="shared" si="9"/>
        <v>301.86424999999997</v>
      </c>
      <c r="N123" s="26"/>
      <c r="O123" s="19">
        <f t="shared" si="10"/>
        <v>40</v>
      </c>
      <c r="P123" s="28">
        <f t="shared" si="11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5">
      <c r="A124" s="6"/>
      <c r="B124" s="103" t="s">
        <v>22</v>
      </c>
      <c r="C124" s="115"/>
      <c r="D124" s="115"/>
      <c r="E124" s="115"/>
      <c r="F124" s="116"/>
      <c r="G124" s="31">
        <f>SUM(G63:G123)</f>
        <v>1268070.9700000004</v>
      </c>
      <c r="H124" s="48"/>
      <c r="I124" s="106" t="s">
        <v>22</v>
      </c>
      <c r="J124" s="107"/>
      <c r="K124" s="107"/>
      <c r="L124" s="107"/>
      <c r="M124" s="107"/>
      <c r="N124" s="107"/>
      <c r="O124" s="108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6"/>
      <c r="B125" s="112" t="s">
        <v>23</v>
      </c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4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5">
      <c r="A126" s="6"/>
      <c r="B126" s="117" t="s">
        <v>24</v>
      </c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9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0.75" thickBot="1" x14ac:dyDescent="0.3">
      <c r="A127" s="6"/>
      <c r="B127" s="33">
        <v>1</v>
      </c>
      <c r="C127" s="44" t="s">
        <v>139</v>
      </c>
      <c r="D127" s="45" t="s">
        <v>19</v>
      </c>
      <c r="E127" s="62">
        <v>460.29</v>
      </c>
      <c r="F127" s="54">
        <v>5</v>
      </c>
      <c r="G127" s="36">
        <f t="shared" ref="G127:G192" si="13">E127*F127</f>
        <v>2301.4500000000003</v>
      </c>
      <c r="H127" s="1"/>
      <c r="I127" s="37">
        <f>B127</f>
        <v>1</v>
      </c>
      <c r="J127" s="38" t="str">
        <f t="shared" ref="J127:J192" si="14">C127</f>
        <v>Дроссель1 И 250 ДРЛ 44-017 нез.КЭТ3, 1И 250 ДРЛ 44-017 нез.КЭТ3</v>
      </c>
      <c r="K127" s="39"/>
      <c r="L127" s="40" t="str">
        <f>D127</f>
        <v>шт</v>
      </c>
      <c r="M127" s="41">
        <f>E127</f>
        <v>460.29</v>
      </c>
      <c r="N127" s="35"/>
      <c r="O127" s="40">
        <f>F127</f>
        <v>5</v>
      </c>
      <c r="P127" s="42">
        <f>N127*O127</f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0.75" thickBot="1" x14ac:dyDescent="0.3">
      <c r="A128" s="6"/>
      <c r="B128" s="11">
        <v>2</v>
      </c>
      <c r="C128" s="29" t="s">
        <v>140</v>
      </c>
      <c r="D128" s="30" t="s">
        <v>19</v>
      </c>
      <c r="E128" s="62">
        <v>65.599999999999994</v>
      </c>
      <c r="F128" s="55">
        <v>45</v>
      </c>
      <c r="G128" s="22">
        <f t="shared" si="13"/>
        <v>2951.9999999999995</v>
      </c>
      <c r="H128" s="1"/>
      <c r="I128" s="16">
        <f>B128</f>
        <v>2</v>
      </c>
      <c r="J128" s="17" t="str">
        <f t="shared" si="14"/>
        <v>Лампа, СКЛ 11А красная, постоянное напряжение 220 В</v>
      </c>
      <c r="K128" s="27"/>
      <c r="L128" s="19" t="str">
        <f t="shared" ref="L128:L192" si="15">D128</f>
        <v>шт</v>
      </c>
      <c r="M128" s="24">
        <f t="shared" ref="M128:M192" si="16">E128</f>
        <v>65.599999999999994</v>
      </c>
      <c r="N128" s="26"/>
      <c r="O128" s="19">
        <f t="shared" ref="O128:O192" si="17">F128</f>
        <v>45</v>
      </c>
      <c r="P128" s="28">
        <f t="shared" ref="P128:P192" si="18">N128*O128</f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0.75" thickBot="1" x14ac:dyDescent="0.3">
      <c r="A129" s="6"/>
      <c r="B129" s="11">
        <v>3</v>
      </c>
      <c r="C129" s="29" t="s">
        <v>141</v>
      </c>
      <c r="D129" s="30" t="s">
        <v>19</v>
      </c>
      <c r="E129" s="62">
        <v>65.45</v>
      </c>
      <c r="F129" s="55">
        <v>41</v>
      </c>
      <c r="G129" s="22">
        <f t="shared" si="13"/>
        <v>2683.4500000000003</v>
      </c>
      <c r="H129" s="1"/>
      <c r="I129" s="16">
        <f t="shared" ref="I129:I192" si="19">B129</f>
        <v>3</v>
      </c>
      <c r="J129" s="17" t="str">
        <f t="shared" si="14"/>
        <v>Лампа, СКЛ 11А зеленая, постоянное напряжение 220 В</v>
      </c>
      <c r="K129" s="27"/>
      <c r="L129" s="19" t="str">
        <f t="shared" si="15"/>
        <v>шт</v>
      </c>
      <c r="M129" s="24">
        <f t="shared" si="16"/>
        <v>65.45</v>
      </c>
      <c r="N129" s="26"/>
      <c r="O129" s="19">
        <f t="shared" si="17"/>
        <v>41</v>
      </c>
      <c r="P129" s="28">
        <f t="shared" si="18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0.75" thickBot="1" x14ac:dyDescent="0.3">
      <c r="A130" s="6"/>
      <c r="B130" s="11">
        <v>4</v>
      </c>
      <c r="C130" s="29" t="s">
        <v>142</v>
      </c>
      <c r="D130" s="30" t="s">
        <v>19</v>
      </c>
      <c r="E130" s="62">
        <v>133.28</v>
      </c>
      <c r="F130" s="55">
        <v>60</v>
      </c>
      <c r="G130" s="22">
        <f t="shared" si="13"/>
        <v>7996.8</v>
      </c>
      <c r="H130" s="1"/>
      <c r="I130" s="16">
        <f t="shared" si="19"/>
        <v>4</v>
      </c>
      <c r="J130" s="17" t="str">
        <f t="shared" si="14"/>
        <v xml:space="preserve">Лампа газоразрядная ртутная высокого давления ДРЛ-250, ДРЛ-250 </v>
      </c>
      <c r="K130" s="27"/>
      <c r="L130" s="19" t="str">
        <f t="shared" si="15"/>
        <v>шт</v>
      </c>
      <c r="M130" s="24">
        <f t="shared" si="16"/>
        <v>133.28</v>
      </c>
      <c r="N130" s="26"/>
      <c r="O130" s="19">
        <f t="shared" si="17"/>
        <v>60</v>
      </c>
      <c r="P130" s="28">
        <f t="shared" si="18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0.75" thickBot="1" x14ac:dyDescent="0.3">
      <c r="A131" s="6"/>
      <c r="B131" s="11">
        <v>5</v>
      </c>
      <c r="C131" s="29" t="s">
        <v>143</v>
      </c>
      <c r="D131" s="30" t="s">
        <v>19</v>
      </c>
      <c r="E131" s="62">
        <v>175.86</v>
      </c>
      <c r="F131" s="55">
        <v>30</v>
      </c>
      <c r="G131" s="22">
        <f t="shared" si="13"/>
        <v>5275.8</v>
      </c>
      <c r="H131" s="1"/>
      <c r="I131" s="16">
        <f t="shared" si="19"/>
        <v>5</v>
      </c>
      <c r="J131" s="17" t="str">
        <f t="shared" si="14"/>
        <v xml:space="preserve">Лампа газоразрядная ртутная высокого давления ДРЛ-400, ДРЛ-400  </v>
      </c>
      <c r="K131" s="27"/>
      <c r="L131" s="19" t="str">
        <f t="shared" si="15"/>
        <v>шт</v>
      </c>
      <c r="M131" s="24">
        <f t="shared" si="16"/>
        <v>175.86</v>
      </c>
      <c r="N131" s="26"/>
      <c r="O131" s="19">
        <f t="shared" si="17"/>
        <v>30</v>
      </c>
      <c r="P131" s="28">
        <f t="shared" si="18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0.75" thickBot="1" x14ac:dyDescent="0.3">
      <c r="A132" s="6"/>
      <c r="B132" s="11">
        <v>6</v>
      </c>
      <c r="C132" s="29" t="s">
        <v>144</v>
      </c>
      <c r="D132" s="30" t="s">
        <v>19</v>
      </c>
      <c r="E132" s="62">
        <v>25.36</v>
      </c>
      <c r="F132" s="55">
        <v>40</v>
      </c>
      <c r="G132" s="22">
        <f t="shared" si="13"/>
        <v>1014.4</v>
      </c>
      <c r="H132" s="1"/>
      <c r="I132" s="16">
        <f t="shared" si="19"/>
        <v>6</v>
      </c>
      <c r="J132" s="17" t="str">
        <f t="shared" si="14"/>
        <v>Лампа коммутаторная малогабаритная, КМ 24-90  U - 24 В</v>
      </c>
      <c r="K132" s="27"/>
      <c r="L132" s="19" t="str">
        <f t="shared" si="15"/>
        <v>шт</v>
      </c>
      <c r="M132" s="24">
        <f t="shared" si="16"/>
        <v>25.36</v>
      </c>
      <c r="N132" s="26"/>
      <c r="O132" s="19">
        <f t="shared" si="17"/>
        <v>40</v>
      </c>
      <c r="P132" s="28">
        <f t="shared" si="18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0.75" thickBot="1" x14ac:dyDescent="0.3">
      <c r="A133" s="6"/>
      <c r="B133" s="11">
        <v>7</v>
      </c>
      <c r="C133" s="29" t="s">
        <v>145</v>
      </c>
      <c r="D133" s="30" t="s">
        <v>19</v>
      </c>
      <c r="E133" s="62">
        <v>9.0399999999999991</v>
      </c>
      <c r="F133" s="55">
        <v>30</v>
      </c>
      <c r="G133" s="22">
        <f t="shared" si="13"/>
        <v>271.2</v>
      </c>
      <c r="H133" s="1"/>
      <c r="I133" s="16">
        <f t="shared" si="19"/>
        <v>7</v>
      </c>
      <c r="J133" s="17" t="str">
        <f t="shared" si="14"/>
        <v>Лампа коммутаторная малогабаритная, КМ 60-50  U -60 В</v>
      </c>
      <c r="K133" s="27"/>
      <c r="L133" s="19" t="str">
        <f t="shared" si="15"/>
        <v>шт</v>
      </c>
      <c r="M133" s="24">
        <f t="shared" si="16"/>
        <v>9.0399999999999991</v>
      </c>
      <c r="N133" s="26"/>
      <c r="O133" s="19">
        <f t="shared" si="17"/>
        <v>30</v>
      </c>
      <c r="P133" s="28">
        <f t="shared" si="18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0.75" thickBot="1" x14ac:dyDescent="0.3">
      <c r="A134" s="6"/>
      <c r="B134" s="11">
        <v>8</v>
      </c>
      <c r="C134" s="29" t="s">
        <v>146</v>
      </c>
      <c r="D134" s="30" t="s">
        <v>19</v>
      </c>
      <c r="E134" s="62">
        <v>38.020000000000003</v>
      </c>
      <c r="F134" s="55">
        <v>40</v>
      </c>
      <c r="G134" s="22">
        <f t="shared" si="13"/>
        <v>1520.8000000000002</v>
      </c>
      <c r="H134" s="1"/>
      <c r="I134" s="16">
        <f t="shared" si="19"/>
        <v>8</v>
      </c>
      <c r="J134" s="17" t="str">
        <f t="shared" si="14"/>
        <v>Лампа коммутационная светодиодная, СКЛ 11-2В-Ж-2-220-Р-УХЛ 4-Б</v>
      </c>
      <c r="K134" s="27"/>
      <c r="L134" s="19" t="str">
        <f t="shared" si="15"/>
        <v>шт</v>
      </c>
      <c r="M134" s="24">
        <f t="shared" si="16"/>
        <v>38.020000000000003</v>
      </c>
      <c r="N134" s="26"/>
      <c r="O134" s="19">
        <f t="shared" si="17"/>
        <v>40</v>
      </c>
      <c r="P134" s="28">
        <f t="shared" si="18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0.75" thickBot="1" x14ac:dyDescent="0.3">
      <c r="A135" s="6"/>
      <c r="B135" s="11">
        <v>9</v>
      </c>
      <c r="C135" s="29" t="s">
        <v>147</v>
      </c>
      <c r="D135" s="30" t="s">
        <v>19</v>
      </c>
      <c r="E135" s="62">
        <v>96.76</v>
      </c>
      <c r="F135" s="55">
        <v>50</v>
      </c>
      <c r="G135" s="22">
        <f t="shared" si="13"/>
        <v>4838</v>
      </c>
      <c r="H135" s="1"/>
      <c r="I135" s="16">
        <f t="shared" si="19"/>
        <v>9</v>
      </c>
      <c r="J135" s="17" t="str">
        <f t="shared" si="14"/>
        <v>Лампа коммутационная светодиодная, СКЛ 11-2В-К-2-220-Р-УХЛ 4-Б</v>
      </c>
      <c r="K135" s="27"/>
      <c r="L135" s="19" t="str">
        <f t="shared" si="15"/>
        <v>шт</v>
      </c>
      <c r="M135" s="24">
        <f t="shared" si="16"/>
        <v>96.76</v>
      </c>
      <c r="N135" s="26"/>
      <c r="O135" s="19">
        <f t="shared" si="17"/>
        <v>50</v>
      </c>
      <c r="P135" s="28">
        <f t="shared" si="18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0.75" thickBot="1" x14ac:dyDescent="0.3">
      <c r="A136" s="6"/>
      <c r="B136" s="11">
        <v>10</v>
      </c>
      <c r="C136" s="29" t="s">
        <v>148</v>
      </c>
      <c r="D136" s="30" t="s">
        <v>19</v>
      </c>
      <c r="E136" s="62">
        <v>96.76</v>
      </c>
      <c r="F136" s="55">
        <v>65</v>
      </c>
      <c r="G136" s="22">
        <f t="shared" si="13"/>
        <v>6289.4000000000005</v>
      </c>
      <c r="H136" s="1"/>
      <c r="I136" s="16">
        <f t="shared" si="19"/>
        <v>10</v>
      </c>
      <c r="J136" s="17" t="str">
        <f t="shared" si="14"/>
        <v>Лампа коммутационная светодиодная, СКЛ 11-2В-Л-220-Р-УХЛ 4-Б</v>
      </c>
      <c r="K136" s="27"/>
      <c r="L136" s="19" t="str">
        <f t="shared" si="15"/>
        <v>шт</v>
      </c>
      <c r="M136" s="24">
        <f t="shared" si="16"/>
        <v>96.76</v>
      </c>
      <c r="N136" s="26"/>
      <c r="O136" s="19">
        <f t="shared" si="17"/>
        <v>65</v>
      </c>
      <c r="P136" s="28">
        <f t="shared" si="18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30.75" thickBot="1" x14ac:dyDescent="0.3">
      <c r="A137" s="6"/>
      <c r="B137" s="11">
        <v>11</v>
      </c>
      <c r="C137" s="29" t="s">
        <v>149</v>
      </c>
      <c r="D137" s="30" t="s">
        <v>19</v>
      </c>
      <c r="E137" s="62">
        <v>38.93</v>
      </c>
      <c r="F137" s="55">
        <v>60</v>
      </c>
      <c r="G137" s="22">
        <f t="shared" si="13"/>
        <v>2335.8000000000002</v>
      </c>
      <c r="H137" s="1"/>
      <c r="I137" s="16">
        <f t="shared" si="19"/>
        <v>11</v>
      </c>
      <c r="J137" s="17" t="str">
        <f t="shared" si="14"/>
        <v>Лампа люминесцентная L 18W/765 OSRAM, L 18W/765 OSRAM 20 Вт</v>
      </c>
      <c r="K137" s="27"/>
      <c r="L137" s="19" t="str">
        <f t="shared" si="15"/>
        <v>шт</v>
      </c>
      <c r="M137" s="24">
        <f t="shared" si="16"/>
        <v>38.93</v>
      </c>
      <c r="N137" s="26"/>
      <c r="O137" s="19">
        <f t="shared" si="17"/>
        <v>60</v>
      </c>
      <c r="P137" s="28">
        <f t="shared" si="18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0.75" thickBot="1" x14ac:dyDescent="0.3">
      <c r="A138" s="6"/>
      <c r="B138" s="11">
        <v>12</v>
      </c>
      <c r="C138" s="29" t="s">
        <v>150</v>
      </c>
      <c r="D138" s="30" t="s">
        <v>19</v>
      </c>
      <c r="E138" s="62">
        <v>50.34</v>
      </c>
      <c r="F138" s="55">
        <v>40</v>
      </c>
      <c r="G138" s="22">
        <f t="shared" si="13"/>
        <v>2013.6000000000001</v>
      </c>
      <c r="H138" s="1"/>
      <c r="I138" s="16">
        <f t="shared" si="19"/>
        <v>12</v>
      </c>
      <c r="J138" s="17" t="str">
        <f t="shared" si="14"/>
        <v>Лампа люминесцентная L 36W/765 (аналог ЛБ 40), L 36W/765 (аналог ЛБ 40)</v>
      </c>
      <c r="K138" s="27"/>
      <c r="L138" s="19" t="str">
        <f t="shared" si="15"/>
        <v>шт</v>
      </c>
      <c r="M138" s="24">
        <f t="shared" si="16"/>
        <v>50.34</v>
      </c>
      <c r="N138" s="26"/>
      <c r="O138" s="19">
        <f t="shared" si="17"/>
        <v>40</v>
      </c>
      <c r="P138" s="28">
        <f t="shared" si="18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0.75" thickBot="1" x14ac:dyDescent="0.3">
      <c r="A139" s="6"/>
      <c r="B139" s="11">
        <v>13</v>
      </c>
      <c r="C139" s="29" t="s">
        <v>151</v>
      </c>
      <c r="D139" s="30" t="s">
        <v>19</v>
      </c>
      <c r="E139" s="62">
        <v>51.2</v>
      </c>
      <c r="F139" s="55">
        <v>60</v>
      </c>
      <c r="G139" s="22">
        <f t="shared" si="13"/>
        <v>3072</v>
      </c>
      <c r="H139" s="1"/>
      <c r="I139" s="16">
        <f t="shared" si="19"/>
        <v>13</v>
      </c>
      <c r="J139" s="17" t="str">
        <f t="shared" si="14"/>
        <v>Лампа люминесцентная TLD 36W/54 PHILIPS, TLD 36W/54 PHILIPS</v>
      </c>
      <c r="K139" s="27"/>
      <c r="L139" s="19" t="str">
        <f t="shared" si="15"/>
        <v>шт</v>
      </c>
      <c r="M139" s="24">
        <f t="shared" si="16"/>
        <v>51.2</v>
      </c>
      <c r="N139" s="26"/>
      <c r="O139" s="19">
        <f t="shared" si="17"/>
        <v>60</v>
      </c>
      <c r="P139" s="28">
        <f t="shared" si="18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thickBot="1" x14ac:dyDescent="0.3">
      <c r="A140" s="6"/>
      <c r="B140" s="11">
        <v>14</v>
      </c>
      <c r="C140" s="29" t="s">
        <v>152</v>
      </c>
      <c r="D140" s="30" t="s">
        <v>19</v>
      </c>
      <c r="E140" s="62">
        <v>26.45</v>
      </c>
      <c r="F140" s="55">
        <v>50</v>
      </c>
      <c r="G140" s="22">
        <f t="shared" si="13"/>
        <v>1322.5</v>
      </c>
      <c r="H140" s="1"/>
      <c r="I140" s="16">
        <f t="shared" si="19"/>
        <v>14</v>
      </c>
      <c r="J140" s="17" t="str">
        <f t="shared" si="14"/>
        <v>Лампа накаливания, МО-36-60-1</v>
      </c>
      <c r="K140" s="27"/>
      <c r="L140" s="19" t="str">
        <f t="shared" si="15"/>
        <v>шт</v>
      </c>
      <c r="M140" s="24">
        <f t="shared" si="16"/>
        <v>26.45</v>
      </c>
      <c r="N140" s="26"/>
      <c r="O140" s="19">
        <f t="shared" si="17"/>
        <v>50</v>
      </c>
      <c r="P140" s="28">
        <f t="shared" si="18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thickBot="1" x14ac:dyDescent="0.3">
      <c r="A141" s="6"/>
      <c r="B141" s="11">
        <v>15</v>
      </c>
      <c r="C141" s="29" t="s">
        <v>153</v>
      </c>
      <c r="D141" s="30" t="s">
        <v>19</v>
      </c>
      <c r="E141" s="62">
        <v>8.98</v>
      </c>
      <c r="F141" s="55">
        <v>60</v>
      </c>
      <c r="G141" s="22">
        <f t="shared" si="13"/>
        <v>538.80000000000007</v>
      </c>
      <c r="H141" s="1"/>
      <c r="I141" s="16">
        <f t="shared" si="19"/>
        <v>15</v>
      </c>
      <c r="J141" s="17" t="str">
        <f t="shared" si="14"/>
        <v>Лампа накаливания, 95 Вт Е27</v>
      </c>
      <c r="K141" s="27"/>
      <c r="L141" s="19" t="str">
        <f t="shared" si="15"/>
        <v>шт</v>
      </c>
      <c r="M141" s="24">
        <f t="shared" si="16"/>
        <v>8.98</v>
      </c>
      <c r="N141" s="26"/>
      <c r="O141" s="19">
        <f t="shared" si="17"/>
        <v>60</v>
      </c>
      <c r="P141" s="28">
        <f t="shared" si="18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thickBot="1" x14ac:dyDescent="0.3">
      <c r="A142" s="6"/>
      <c r="B142" s="11">
        <v>16</v>
      </c>
      <c r="C142" s="29" t="s">
        <v>154</v>
      </c>
      <c r="D142" s="30" t="s">
        <v>19</v>
      </c>
      <c r="E142" s="62">
        <v>8.98</v>
      </c>
      <c r="F142" s="55">
        <v>50</v>
      </c>
      <c r="G142" s="22">
        <f t="shared" si="13"/>
        <v>449</v>
      </c>
      <c r="H142" s="1"/>
      <c r="I142" s="16">
        <f t="shared" si="19"/>
        <v>16</v>
      </c>
      <c r="J142" s="17" t="str">
        <f t="shared" si="14"/>
        <v>Лампа накаливания 60 Вт Е 27, 60 Вт Е27</v>
      </c>
      <c r="K142" s="27"/>
      <c r="L142" s="19" t="str">
        <f t="shared" si="15"/>
        <v>шт</v>
      </c>
      <c r="M142" s="24">
        <f t="shared" si="16"/>
        <v>8.98</v>
      </c>
      <c r="N142" s="26"/>
      <c r="O142" s="19">
        <f t="shared" si="17"/>
        <v>50</v>
      </c>
      <c r="P142" s="28">
        <f t="shared" si="18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0.75" thickBot="1" x14ac:dyDescent="0.3">
      <c r="A143" s="6"/>
      <c r="B143" s="11">
        <v>17</v>
      </c>
      <c r="C143" s="29" t="s">
        <v>155</v>
      </c>
      <c r="D143" s="30" t="s">
        <v>19</v>
      </c>
      <c r="E143" s="62">
        <v>21.16</v>
      </c>
      <c r="F143" s="55">
        <v>30</v>
      </c>
      <c r="G143" s="22">
        <f t="shared" si="13"/>
        <v>634.79999999999995</v>
      </c>
      <c r="H143" s="1"/>
      <c r="I143" s="16">
        <f t="shared" si="19"/>
        <v>17</v>
      </c>
      <c r="J143" s="17" t="str">
        <f t="shared" si="14"/>
        <v>Лампа накаливания в цилиндрических колбах, Ц-125-135-15    Е27/27  15 Вт</v>
      </c>
      <c r="K143" s="27"/>
      <c r="L143" s="19" t="str">
        <f t="shared" si="15"/>
        <v>шт</v>
      </c>
      <c r="M143" s="24">
        <f t="shared" si="16"/>
        <v>21.16</v>
      </c>
      <c r="N143" s="26"/>
      <c r="O143" s="19">
        <f t="shared" si="17"/>
        <v>30</v>
      </c>
      <c r="P143" s="28">
        <f t="shared" si="18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0.75" thickBot="1" x14ac:dyDescent="0.3">
      <c r="A144" s="6"/>
      <c r="B144" s="11">
        <v>18</v>
      </c>
      <c r="C144" s="29" t="s">
        <v>156</v>
      </c>
      <c r="D144" s="30" t="s">
        <v>19</v>
      </c>
      <c r="E144" s="62">
        <v>13.84</v>
      </c>
      <c r="F144" s="55">
        <v>24</v>
      </c>
      <c r="G144" s="22">
        <f t="shared" si="13"/>
        <v>332.15999999999997</v>
      </c>
      <c r="H144" s="1"/>
      <c r="I144" s="16">
        <f t="shared" si="19"/>
        <v>18</v>
      </c>
      <c r="J144" s="17" t="str">
        <f t="shared" si="14"/>
        <v>Лампа накаливания МО-36-40, МО-36-40  40 Вт  U 36 В</v>
      </c>
      <c r="K144" s="27"/>
      <c r="L144" s="19" t="str">
        <f t="shared" si="15"/>
        <v>шт</v>
      </c>
      <c r="M144" s="24">
        <f t="shared" si="16"/>
        <v>13.84</v>
      </c>
      <c r="N144" s="26"/>
      <c r="O144" s="19">
        <f t="shared" si="17"/>
        <v>24</v>
      </c>
      <c r="P144" s="28">
        <f t="shared" si="18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thickBot="1" x14ac:dyDescent="0.3">
      <c r="A145" s="6"/>
      <c r="B145" s="11">
        <v>19</v>
      </c>
      <c r="C145" s="29" t="s">
        <v>157</v>
      </c>
      <c r="D145" s="30" t="s">
        <v>19</v>
      </c>
      <c r="E145" s="62">
        <v>52.8</v>
      </c>
      <c r="F145" s="55">
        <v>40</v>
      </c>
      <c r="G145" s="22">
        <f t="shared" si="13"/>
        <v>2112</v>
      </c>
      <c r="H145" s="1"/>
      <c r="I145" s="16">
        <f t="shared" si="19"/>
        <v>19</v>
      </c>
      <c r="J145" s="17" t="str">
        <f t="shared" si="14"/>
        <v>Лампа светодиодная, LED AF60-11W/4000/E27</v>
      </c>
      <c r="K145" s="27"/>
      <c r="L145" s="19" t="str">
        <f t="shared" si="15"/>
        <v>шт</v>
      </c>
      <c r="M145" s="24">
        <f t="shared" si="16"/>
        <v>52.8</v>
      </c>
      <c r="N145" s="26"/>
      <c r="O145" s="19">
        <f t="shared" si="17"/>
        <v>40</v>
      </c>
      <c r="P145" s="28">
        <f t="shared" si="18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0.75" thickBot="1" x14ac:dyDescent="0.3">
      <c r="A146" s="6"/>
      <c r="B146" s="11">
        <v>20</v>
      </c>
      <c r="C146" s="29" t="s">
        <v>158</v>
      </c>
      <c r="D146" s="30" t="s">
        <v>19</v>
      </c>
      <c r="E146" s="62">
        <v>440.68</v>
      </c>
      <c r="F146" s="55">
        <v>35</v>
      </c>
      <c r="G146" s="22">
        <f t="shared" si="13"/>
        <v>15423.800000000001</v>
      </c>
      <c r="H146" s="1"/>
      <c r="I146" s="16">
        <f t="shared" si="19"/>
        <v>20</v>
      </c>
      <c r="J146" s="17" t="str">
        <f t="shared" si="14"/>
        <v>Лампа светодиодная, LED smartbuy T8 -22W/6400 1200mm</v>
      </c>
      <c r="K146" s="27"/>
      <c r="L146" s="19" t="str">
        <f t="shared" si="15"/>
        <v>шт</v>
      </c>
      <c r="M146" s="24">
        <f t="shared" si="16"/>
        <v>440.68</v>
      </c>
      <c r="N146" s="26"/>
      <c r="O146" s="19">
        <f t="shared" si="17"/>
        <v>35</v>
      </c>
      <c r="P146" s="28">
        <f t="shared" si="18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thickBot="1" x14ac:dyDescent="0.3">
      <c r="A147" s="6"/>
      <c r="B147" s="11">
        <v>21</v>
      </c>
      <c r="C147" s="29" t="s">
        <v>159</v>
      </c>
      <c r="D147" s="30" t="s">
        <v>19</v>
      </c>
      <c r="E147" s="62">
        <v>158.63999999999999</v>
      </c>
      <c r="F147" s="55">
        <v>240</v>
      </c>
      <c r="G147" s="22">
        <f t="shared" si="13"/>
        <v>38073.599999999999</v>
      </c>
      <c r="H147" s="1"/>
      <c r="I147" s="16">
        <f t="shared" si="19"/>
        <v>21</v>
      </c>
      <c r="J147" s="17" t="str">
        <f t="shared" si="14"/>
        <v>Лампа светодиодная, T8 LED G13 20W</v>
      </c>
      <c r="K147" s="27"/>
      <c r="L147" s="19" t="str">
        <f t="shared" si="15"/>
        <v>шт</v>
      </c>
      <c r="M147" s="24">
        <f t="shared" si="16"/>
        <v>158.63999999999999</v>
      </c>
      <c r="N147" s="26"/>
      <c r="O147" s="19">
        <f t="shared" si="17"/>
        <v>240</v>
      </c>
      <c r="P147" s="28">
        <f t="shared" si="18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0.75" thickBot="1" x14ac:dyDescent="0.3">
      <c r="A148" s="6"/>
      <c r="B148" s="11">
        <v>22</v>
      </c>
      <c r="C148" s="29" t="s">
        <v>160</v>
      </c>
      <c r="D148" s="30" t="s">
        <v>19</v>
      </c>
      <c r="E148" s="62">
        <v>66.099999999999994</v>
      </c>
      <c r="F148" s="55">
        <v>110</v>
      </c>
      <c r="G148" s="22">
        <f t="shared" si="13"/>
        <v>7270.9999999999991</v>
      </c>
      <c r="H148" s="1"/>
      <c r="I148" s="16">
        <f t="shared" si="19"/>
        <v>22</v>
      </c>
      <c r="J148" s="17" t="str">
        <f t="shared" si="14"/>
        <v>Лампа светодиодная, ASD LED А60 11 Вт 220В Е27 3000К</v>
      </c>
      <c r="K148" s="27"/>
      <c r="L148" s="19" t="str">
        <f t="shared" si="15"/>
        <v>шт</v>
      </c>
      <c r="M148" s="24">
        <f t="shared" si="16"/>
        <v>66.099999999999994</v>
      </c>
      <c r="N148" s="26"/>
      <c r="O148" s="19">
        <f t="shared" si="17"/>
        <v>110</v>
      </c>
      <c r="P148" s="28">
        <f t="shared" si="18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0.75" thickBot="1" x14ac:dyDescent="0.3">
      <c r="A149" s="6"/>
      <c r="B149" s="11">
        <v>23</v>
      </c>
      <c r="C149" s="29" t="s">
        <v>161</v>
      </c>
      <c r="D149" s="30" t="s">
        <v>19</v>
      </c>
      <c r="E149" s="62">
        <v>92.21</v>
      </c>
      <c r="F149" s="55">
        <v>30</v>
      </c>
      <c r="G149" s="22">
        <f t="shared" si="13"/>
        <v>2766.2999999999997</v>
      </c>
      <c r="H149" s="1"/>
      <c r="I149" s="16">
        <f t="shared" si="19"/>
        <v>23</v>
      </c>
      <c r="J149" s="17" t="str">
        <f t="shared" si="14"/>
        <v>Лампа светодиодная, LED- A60- std 15 Вт 230 В Е 27 3000К 1350 Лм ASD</v>
      </c>
      <c r="K149" s="27"/>
      <c r="L149" s="19" t="str">
        <f t="shared" si="15"/>
        <v>шт</v>
      </c>
      <c r="M149" s="24">
        <f t="shared" si="16"/>
        <v>92.21</v>
      </c>
      <c r="N149" s="26"/>
      <c r="O149" s="19">
        <f t="shared" si="17"/>
        <v>30</v>
      </c>
      <c r="P149" s="28">
        <f t="shared" si="18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30.75" thickBot="1" x14ac:dyDescent="0.3">
      <c r="A150" s="6"/>
      <c r="B150" s="11">
        <v>24</v>
      </c>
      <c r="C150" s="29" t="s">
        <v>162</v>
      </c>
      <c r="D150" s="30" t="s">
        <v>19</v>
      </c>
      <c r="E150" s="62">
        <v>87.92</v>
      </c>
      <c r="F150" s="55">
        <v>160</v>
      </c>
      <c r="G150" s="22">
        <f t="shared" si="13"/>
        <v>14067.2</v>
      </c>
      <c r="H150" s="1"/>
      <c r="I150" s="16">
        <f t="shared" si="19"/>
        <v>24</v>
      </c>
      <c r="J150" s="17" t="str">
        <f t="shared" si="14"/>
        <v>Лампа светодиодная, LED- A60- std 7 Вт 230 В Е 27 3000К 630Лм ASD</v>
      </c>
      <c r="K150" s="27"/>
      <c r="L150" s="19" t="str">
        <f t="shared" si="15"/>
        <v>шт</v>
      </c>
      <c r="M150" s="24">
        <f t="shared" si="16"/>
        <v>87.92</v>
      </c>
      <c r="N150" s="26"/>
      <c r="O150" s="19">
        <f t="shared" si="17"/>
        <v>160</v>
      </c>
      <c r="P150" s="28">
        <f t="shared" si="18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30.75" thickBot="1" x14ac:dyDescent="0.3">
      <c r="A151" s="6"/>
      <c r="B151" s="11">
        <v>25</v>
      </c>
      <c r="C151" s="29" t="s">
        <v>163</v>
      </c>
      <c r="D151" s="30" t="s">
        <v>19</v>
      </c>
      <c r="E151" s="62">
        <v>94.31</v>
      </c>
      <c r="F151" s="55">
        <v>30</v>
      </c>
      <c r="G151" s="22">
        <f t="shared" si="13"/>
        <v>2829.3</v>
      </c>
      <c r="H151" s="1"/>
      <c r="I151" s="16">
        <f t="shared" si="19"/>
        <v>25</v>
      </c>
      <c r="J151" s="17" t="str">
        <f t="shared" si="14"/>
        <v>Лампа светодиодная, LED- A60- std 7 Вт 230 В Е 27 4000К 630Лм ASD</v>
      </c>
      <c r="K151" s="27"/>
      <c r="L151" s="19" t="str">
        <f t="shared" si="15"/>
        <v>шт</v>
      </c>
      <c r="M151" s="24">
        <f t="shared" si="16"/>
        <v>94.31</v>
      </c>
      <c r="N151" s="26"/>
      <c r="O151" s="19">
        <f t="shared" si="17"/>
        <v>30</v>
      </c>
      <c r="P151" s="28">
        <f t="shared" si="18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0.75" thickBot="1" x14ac:dyDescent="0.3">
      <c r="A152" s="6"/>
      <c r="B152" s="11">
        <v>26</v>
      </c>
      <c r="C152" s="29" t="s">
        <v>164</v>
      </c>
      <c r="D152" s="30" t="s">
        <v>19</v>
      </c>
      <c r="E152" s="62">
        <v>55.92</v>
      </c>
      <c r="F152" s="55">
        <v>130</v>
      </c>
      <c r="G152" s="22">
        <f t="shared" si="13"/>
        <v>7269.6</v>
      </c>
      <c r="H152" s="1"/>
      <c r="I152" s="16">
        <f t="shared" si="19"/>
        <v>26</v>
      </c>
      <c r="J152" s="17" t="str">
        <f t="shared" si="14"/>
        <v>Лампа светодиодная, LED- A60- std 11 Вт 230 В Е 27 4000К 990Лм ASD</v>
      </c>
      <c r="K152" s="27"/>
      <c r="L152" s="19" t="str">
        <f t="shared" si="15"/>
        <v>шт</v>
      </c>
      <c r="M152" s="24">
        <f t="shared" si="16"/>
        <v>55.92</v>
      </c>
      <c r="N152" s="26"/>
      <c r="O152" s="19">
        <f t="shared" si="17"/>
        <v>130</v>
      </c>
      <c r="P152" s="28">
        <f t="shared" si="18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0.75" thickBot="1" x14ac:dyDescent="0.3">
      <c r="A153" s="6"/>
      <c r="B153" s="11">
        <v>27</v>
      </c>
      <c r="C153" s="29" t="s">
        <v>165</v>
      </c>
      <c r="D153" s="30" t="s">
        <v>19</v>
      </c>
      <c r="E153" s="62">
        <v>96.94</v>
      </c>
      <c r="F153" s="55">
        <v>182</v>
      </c>
      <c r="G153" s="22">
        <f t="shared" si="13"/>
        <v>17643.079999999998</v>
      </c>
      <c r="H153" s="1"/>
      <c r="I153" s="16">
        <f t="shared" si="19"/>
        <v>27</v>
      </c>
      <c r="J153" s="17" t="str">
        <f t="shared" si="14"/>
        <v>Лампа светодиодная, LED-А60-std 15Вт 230В Е27 4000К 1350Лм ASD</v>
      </c>
      <c r="K153" s="27"/>
      <c r="L153" s="19" t="str">
        <f t="shared" si="15"/>
        <v>шт</v>
      </c>
      <c r="M153" s="24">
        <f t="shared" si="16"/>
        <v>96.94</v>
      </c>
      <c r="N153" s="26"/>
      <c r="O153" s="19">
        <f t="shared" si="17"/>
        <v>182</v>
      </c>
      <c r="P153" s="28">
        <f t="shared" si="18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30.75" thickBot="1" x14ac:dyDescent="0.3">
      <c r="A154" s="6"/>
      <c r="B154" s="11">
        <v>28</v>
      </c>
      <c r="C154" s="29" t="s">
        <v>166</v>
      </c>
      <c r="D154" s="30" t="s">
        <v>19</v>
      </c>
      <c r="E154" s="62">
        <v>484.74</v>
      </c>
      <c r="F154" s="55">
        <v>30</v>
      </c>
      <c r="G154" s="22">
        <f t="shared" si="13"/>
        <v>14542.2</v>
      </c>
      <c r="H154" s="1"/>
      <c r="I154" s="16">
        <f t="shared" si="19"/>
        <v>28</v>
      </c>
      <c r="J154" s="17" t="str">
        <f t="shared" si="14"/>
        <v>Лампа светодиодная, LED-HP-PRO 50Вт 230В Е40 6500К 4500Лм ASD</v>
      </c>
      <c r="K154" s="27"/>
      <c r="L154" s="19" t="str">
        <f t="shared" si="15"/>
        <v>шт</v>
      </c>
      <c r="M154" s="24">
        <f t="shared" si="16"/>
        <v>484.74</v>
      </c>
      <c r="N154" s="26"/>
      <c r="O154" s="19">
        <f t="shared" si="17"/>
        <v>30</v>
      </c>
      <c r="P154" s="28">
        <f t="shared" si="18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0.75" thickBot="1" x14ac:dyDescent="0.3">
      <c r="A155" s="6"/>
      <c r="B155" s="11">
        <v>29</v>
      </c>
      <c r="C155" s="29" t="s">
        <v>167</v>
      </c>
      <c r="D155" s="30" t="s">
        <v>19</v>
      </c>
      <c r="E155" s="62">
        <v>82.84</v>
      </c>
      <c r="F155" s="55">
        <v>8</v>
      </c>
      <c r="G155" s="22">
        <f t="shared" si="13"/>
        <v>662.72</v>
      </c>
      <c r="H155" s="1"/>
      <c r="I155" s="16">
        <f t="shared" si="19"/>
        <v>29</v>
      </c>
      <c r="J155" s="17" t="str">
        <f t="shared" si="14"/>
        <v>Лампа светодиодная 65 Вт, LED - HP 65 Вт Е 40 6500ЛК ASD (Китай)</v>
      </c>
      <c r="K155" s="27"/>
      <c r="L155" s="19" t="str">
        <f t="shared" si="15"/>
        <v>шт</v>
      </c>
      <c r="M155" s="24">
        <f t="shared" si="16"/>
        <v>82.84</v>
      </c>
      <c r="N155" s="26"/>
      <c r="O155" s="19">
        <f t="shared" si="17"/>
        <v>8</v>
      </c>
      <c r="P155" s="28">
        <f t="shared" si="18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thickBot="1" x14ac:dyDescent="0.3">
      <c r="A156" s="6"/>
      <c r="B156" s="11">
        <v>30</v>
      </c>
      <c r="C156" s="29" t="s">
        <v>168</v>
      </c>
      <c r="D156" s="30" t="s">
        <v>19</v>
      </c>
      <c r="E156" s="62">
        <v>189.18</v>
      </c>
      <c r="F156" s="55">
        <v>10</v>
      </c>
      <c r="G156" s="22">
        <f t="shared" si="13"/>
        <v>1891.8000000000002</v>
      </c>
      <c r="H156" s="1"/>
      <c r="I156" s="16">
        <f t="shared" si="19"/>
        <v>30</v>
      </c>
      <c r="J156" s="17" t="str">
        <f t="shared" si="14"/>
        <v>Лампа светодиодная белая, Е27  24 Вт 220В</v>
      </c>
      <c r="K156" s="27"/>
      <c r="L156" s="19" t="str">
        <f t="shared" si="15"/>
        <v>шт</v>
      </c>
      <c r="M156" s="24">
        <f t="shared" si="16"/>
        <v>189.18</v>
      </c>
      <c r="N156" s="26"/>
      <c r="O156" s="19">
        <f t="shared" si="17"/>
        <v>10</v>
      </c>
      <c r="P156" s="28">
        <f t="shared" si="18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thickBot="1" x14ac:dyDescent="0.3">
      <c r="A157" s="6"/>
      <c r="B157" s="11">
        <v>31</v>
      </c>
      <c r="C157" s="29" t="s">
        <v>169</v>
      </c>
      <c r="D157" s="30" t="s">
        <v>19</v>
      </c>
      <c r="E157" s="62">
        <v>87.29</v>
      </c>
      <c r="F157" s="55">
        <v>1</v>
      </c>
      <c r="G157" s="22">
        <f t="shared" si="13"/>
        <v>87.29</v>
      </c>
      <c r="H157" s="1"/>
      <c r="I157" s="16">
        <f t="shared" si="19"/>
        <v>31</v>
      </c>
      <c r="J157" s="17" t="str">
        <f t="shared" si="14"/>
        <v>Лампа сигнальная, СКЛ-14-Б-ЖП-2-220П желтая</v>
      </c>
      <c r="K157" s="27"/>
      <c r="L157" s="19" t="str">
        <f t="shared" si="15"/>
        <v>шт</v>
      </c>
      <c r="M157" s="24">
        <f t="shared" si="16"/>
        <v>87.29</v>
      </c>
      <c r="N157" s="26"/>
      <c r="O157" s="19">
        <f t="shared" si="17"/>
        <v>1</v>
      </c>
      <c r="P157" s="28">
        <f t="shared" si="18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thickBot="1" x14ac:dyDescent="0.3">
      <c r="A158" s="6"/>
      <c r="B158" s="11">
        <v>32</v>
      </c>
      <c r="C158" s="29" t="s">
        <v>170</v>
      </c>
      <c r="D158" s="30" t="s">
        <v>20</v>
      </c>
      <c r="E158" s="62">
        <v>87.29</v>
      </c>
      <c r="F158" s="55">
        <v>1</v>
      </c>
      <c r="G158" s="22">
        <f t="shared" si="13"/>
        <v>87.29</v>
      </c>
      <c r="H158" s="1"/>
      <c r="I158" s="16">
        <f t="shared" si="19"/>
        <v>32</v>
      </c>
      <c r="J158" s="17" t="str">
        <f t="shared" si="14"/>
        <v>Лампа сигнальная, СКЛ-14-Б-КП-2-220П красная</v>
      </c>
      <c r="K158" s="27"/>
      <c r="L158" s="19" t="str">
        <f t="shared" si="15"/>
        <v>кг</v>
      </c>
      <c r="M158" s="24">
        <f t="shared" si="16"/>
        <v>87.29</v>
      </c>
      <c r="N158" s="26"/>
      <c r="O158" s="19">
        <f t="shared" si="17"/>
        <v>1</v>
      </c>
      <c r="P158" s="28">
        <f t="shared" si="18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thickBot="1" x14ac:dyDescent="0.3">
      <c r="A159" s="6"/>
      <c r="B159" s="11">
        <v>33</v>
      </c>
      <c r="C159" s="29" t="s">
        <v>171</v>
      </c>
      <c r="D159" s="30" t="s">
        <v>19</v>
      </c>
      <c r="E159" s="62">
        <v>87.29</v>
      </c>
      <c r="F159" s="55">
        <v>1</v>
      </c>
      <c r="G159" s="22">
        <f t="shared" si="13"/>
        <v>87.29</v>
      </c>
      <c r="H159" s="1"/>
      <c r="I159" s="16">
        <f t="shared" si="19"/>
        <v>33</v>
      </c>
      <c r="J159" s="17" t="str">
        <f t="shared" si="14"/>
        <v>Лампа сигнальная, СКЛ-14-Б-ЛП-2-220П зеленая</v>
      </c>
      <c r="K159" s="27"/>
      <c r="L159" s="19" t="str">
        <f t="shared" si="15"/>
        <v>шт</v>
      </c>
      <c r="M159" s="24">
        <f t="shared" si="16"/>
        <v>87.29</v>
      </c>
      <c r="N159" s="26"/>
      <c r="O159" s="19">
        <f t="shared" si="17"/>
        <v>1</v>
      </c>
      <c r="P159" s="28">
        <f t="shared" si="18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30.75" thickBot="1" x14ac:dyDescent="0.3">
      <c r="A160" s="6"/>
      <c r="B160" s="11">
        <v>34</v>
      </c>
      <c r="C160" s="29" t="s">
        <v>172</v>
      </c>
      <c r="D160" s="30" t="s">
        <v>19</v>
      </c>
      <c r="E160" s="62">
        <v>60.98</v>
      </c>
      <c r="F160" s="55">
        <v>6</v>
      </c>
      <c r="G160" s="22">
        <f t="shared" si="13"/>
        <v>365.88</v>
      </c>
      <c r="H160" s="1"/>
      <c r="I160" s="16">
        <f t="shared" si="19"/>
        <v>34</v>
      </c>
      <c r="J160" s="17" t="str">
        <f t="shared" si="14"/>
        <v>Лампа сигнальная коммутаторная, СКЛ-1А -К-2-220 с цоколем В15d/18</v>
      </c>
      <c r="K160" s="27"/>
      <c r="L160" s="19" t="str">
        <f t="shared" si="15"/>
        <v>шт</v>
      </c>
      <c r="M160" s="24">
        <f t="shared" si="16"/>
        <v>60.98</v>
      </c>
      <c r="N160" s="26"/>
      <c r="O160" s="19">
        <f t="shared" si="17"/>
        <v>6</v>
      </c>
      <c r="P160" s="28">
        <f t="shared" si="18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thickBot="1" x14ac:dyDescent="0.3">
      <c r="A161" s="6"/>
      <c r="B161" s="11">
        <v>35</v>
      </c>
      <c r="C161" s="29" t="s">
        <v>173</v>
      </c>
      <c r="D161" s="30" t="s">
        <v>19</v>
      </c>
      <c r="E161" s="62">
        <v>467.11</v>
      </c>
      <c r="F161" s="55">
        <v>40</v>
      </c>
      <c r="G161" s="22">
        <f t="shared" si="13"/>
        <v>18684.400000000001</v>
      </c>
      <c r="H161" s="1"/>
      <c r="I161" s="16">
        <f t="shared" si="19"/>
        <v>35</v>
      </c>
      <c r="J161" s="17" t="str">
        <f t="shared" si="14"/>
        <v>Лампа энергосберегающая, EL-4U-85W-E40</v>
      </c>
      <c r="K161" s="27"/>
      <c r="L161" s="19" t="str">
        <f t="shared" si="15"/>
        <v>шт</v>
      </c>
      <c r="M161" s="24">
        <f t="shared" si="16"/>
        <v>467.11</v>
      </c>
      <c r="N161" s="26"/>
      <c r="O161" s="19">
        <f t="shared" si="17"/>
        <v>40</v>
      </c>
      <c r="P161" s="28">
        <f t="shared" si="18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thickBot="1" x14ac:dyDescent="0.3">
      <c r="A162" s="6"/>
      <c r="B162" s="11">
        <v>36</v>
      </c>
      <c r="C162" s="29" t="s">
        <v>174</v>
      </c>
      <c r="D162" s="30" t="s">
        <v>19</v>
      </c>
      <c r="E162" s="62">
        <v>255.28</v>
      </c>
      <c r="F162" s="55">
        <v>20</v>
      </c>
      <c r="G162" s="22">
        <f t="shared" si="13"/>
        <v>5105.6000000000004</v>
      </c>
      <c r="H162" s="1"/>
      <c r="I162" s="16">
        <f t="shared" si="19"/>
        <v>36</v>
      </c>
      <c r="J162" s="17" t="str">
        <f t="shared" si="14"/>
        <v>Лампа энергосберегающая, NCL-4U-45-840  E-27</v>
      </c>
      <c r="K162" s="27"/>
      <c r="L162" s="19" t="str">
        <f t="shared" si="15"/>
        <v>шт</v>
      </c>
      <c r="M162" s="24">
        <f t="shared" si="16"/>
        <v>255.28</v>
      </c>
      <c r="N162" s="26"/>
      <c r="O162" s="19">
        <f t="shared" si="17"/>
        <v>20</v>
      </c>
      <c r="P162" s="28">
        <f t="shared" si="18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30.75" thickBot="1" x14ac:dyDescent="0.3">
      <c r="A163" s="6"/>
      <c r="B163" s="11">
        <v>37</v>
      </c>
      <c r="C163" s="29" t="s">
        <v>175</v>
      </c>
      <c r="D163" s="30" t="s">
        <v>19</v>
      </c>
      <c r="E163" s="62">
        <v>105.76</v>
      </c>
      <c r="F163" s="55">
        <v>10</v>
      </c>
      <c r="G163" s="22">
        <f t="shared" si="13"/>
        <v>1057.6000000000001</v>
      </c>
      <c r="H163" s="1"/>
      <c r="I163" s="16">
        <f t="shared" si="19"/>
        <v>37</v>
      </c>
      <c r="J163" s="17" t="str">
        <f t="shared" si="14"/>
        <v>Лампа энергосберегающая, 4U 30 Вт 220В Е-27  4200К ASD</v>
      </c>
      <c r="K163" s="27"/>
      <c r="L163" s="19" t="str">
        <f t="shared" si="15"/>
        <v>шт</v>
      </c>
      <c r="M163" s="24">
        <f t="shared" si="16"/>
        <v>105.76</v>
      </c>
      <c r="N163" s="26"/>
      <c r="O163" s="19">
        <f t="shared" si="17"/>
        <v>10</v>
      </c>
      <c r="P163" s="28">
        <f t="shared" si="18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30.75" thickBot="1" x14ac:dyDescent="0.3">
      <c r="A164" s="6"/>
      <c r="B164" s="11">
        <v>38</v>
      </c>
      <c r="C164" s="29" t="s">
        <v>176</v>
      </c>
      <c r="D164" s="30" t="s">
        <v>19</v>
      </c>
      <c r="E164" s="62">
        <v>412.48</v>
      </c>
      <c r="F164" s="55">
        <v>20</v>
      </c>
      <c r="G164" s="22">
        <f t="shared" si="13"/>
        <v>8249.6</v>
      </c>
      <c r="H164" s="1"/>
      <c r="I164" s="16">
        <f t="shared" si="19"/>
        <v>38</v>
      </c>
      <c r="J164" s="17" t="str">
        <f t="shared" si="14"/>
        <v>Лампа энергосберегающая "Космос", SP 55W/840 E27</v>
      </c>
      <c r="K164" s="27"/>
      <c r="L164" s="19" t="str">
        <f t="shared" si="15"/>
        <v>шт</v>
      </c>
      <c r="M164" s="24">
        <f t="shared" si="16"/>
        <v>412.48</v>
      </c>
      <c r="N164" s="26"/>
      <c r="O164" s="19">
        <f t="shared" si="17"/>
        <v>20</v>
      </c>
      <c r="P164" s="28">
        <f t="shared" si="18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thickBot="1" x14ac:dyDescent="0.3">
      <c r="A165" s="6"/>
      <c r="B165" s="11">
        <v>39</v>
      </c>
      <c r="C165" s="29" t="s">
        <v>177</v>
      </c>
      <c r="D165" s="30" t="s">
        <v>19</v>
      </c>
      <c r="E165" s="62">
        <v>938.64</v>
      </c>
      <c r="F165" s="55">
        <v>5</v>
      </c>
      <c r="G165" s="22">
        <f t="shared" si="13"/>
        <v>4693.2</v>
      </c>
      <c r="H165" s="1"/>
      <c r="I165" s="16">
        <f t="shared" si="19"/>
        <v>39</v>
      </c>
      <c r="J165" s="17" t="str">
        <f t="shared" si="14"/>
        <v>Лампа- переноска РВО 220 (12 м), ГОСТ 7-110-54</v>
      </c>
      <c r="K165" s="27"/>
      <c r="L165" s="19" t="str">
        <f t="shared" si="15"/>
        <v>шт</v>
      </c>
      <c r="M165" s="24">
        <f t="shared" si="16"/>
        <v>938.64</v>
      </c>
      <c r="N165" s="26"/>
      <c r="O165" s="19">
        <f t="shared" si="17"/>
        <v>5</v>
      </c>
      <c r="P165" s="28">
        <f t="shared" si="18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30.75" thickBot="1" x14ac:dyDescent="0.3">
      <c r="A166" s="6"/>
      <c r="B166" s="11">
        <v>40</v>
      </c>
      <c r="C166" s="29" t="s">
        <v>178</v>
      </c>
      <c r="D166" s="30" t="s">
        <v>19</v>
      </c>
      <c r="E166" s="62">
        <v>590.5</v>
      </c>
      <c r="F166" s="55">
        <v>50</v>
      </c>
      <c r="G166" s="22">
        <f t="shared" si="13"/>
        <v>29525</v>
      </c>
      <c r="H166" s="1"/>
      <c r="I166" s="16">
        <f t="shared" si="19"/>
        <v>40</v>
      </c>
      <c r="J166" s="17" t="str">
        <f t="shared" si="14"/>
        <v>Панель, LPU-ПРИЗМА-PRO 36Вт 230В 4000К 2800Лм 595х595х19мм белая IP40 LLT</v>
      </c>
      <c r="K166" s="27"/>
      <c r="L166" s="19" t="str">
        <f t="shared" si="15"/>
        <v>шт</v>
      </c>
      <c r="M166" s="24">
        <f t="shared" si="16"/>
        <v>590.5</v>
      </c>
      <c r="N166" s="26"/>
      <c r="O166" s="19">
        <f t="shared" si="17"/>
        <v>50</v>
      </c>
      <c r="P166" s="28">
        <f t="shared" si="18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thickBot="1" x14ac:dyDescent="0.3">
      <c r="A167" s="6"/>
      <c r="B167" s="11">
        <v>41</v>
      </c>
      <c r="C167" s="29" t="s">
        <v>179</v>
      </c>
      <c r="D167" s="30" t="s">
        <v>19</v>
      </c>
      <c r="E167" s="62">
        <v>1345.69</v>
      </c>
      <c r="F167" s="55">
        <v>6</v>
      </c>
      <c r="G167" s="22">
        <f t="shared" si="13"/>
        <v>8074.14</v>
      </c>
      <c r="H167" s="1"/>
      <c r="I167" s="16">
        <f t="shared" si="19"/>
        <v>41</v>
      </c>
      <c r="J167" s="17" t="str">
        <f t="shared" si="14"/>
        <v>Прожектор  светодиодный, Эра LPR-100W-6500K-М</v>
      </c>
      <c r="K167" s="27"/>
      <c r="L167" s="19" t="str">
        <f t="shared" si="15"/>
        <v>шт</v>
      </c>
      <c r="M167" s="24">
        <f t="shared" si="16"/>
        <v>1345.69</v>
      </c>
      <c r="N167" s="26"/>
      <c r="O167" s="19">
        <f t="shared" si="17"/>
        <v>6</v>
      </c>
      <c r="P167" s="28">
        <f t="shared" si="18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thickBot="1" x14ac:dyDescent="0.3">
      <c r="A168" s="6"/>
      <c r="B168" s="11">
        <v>42</v>
      </c>
      <c r="C168" s="29" t="s">
        <v>180</v>
      </c>
      <c r="D168" s="30" t="s">
        <v>19</v>
      </c>
      <c r="E168" s="62">
        <v>2288.13</v>
      </c>
      <c r="F168" s="55">
        <v>4</v>
      </c>
      <c r="G168" s="22">
        <f t="shared" si="13"/>
        <v>9152.52</v>
      </c>
      <c r="H168" s="1"/>
      <c r="I168" s="16">
        <f t="shared" si="19"/>
        <v>42</v>
      </c>
      <c r="J168" s="17" t="str">
        <f t="shared" si="14"/>
        <v>Прожектор светодиодный, ПРС-35W</v>
      </c>
      <c r="K168" s="27"/>
      <c r="L168" s="19" t="str">
        <f t="shared" si="15"/>
        <v>шт</v>
      </c>
      <c r="M168" s="24">
        <f t="shared" si="16"/>
        <v>2288.13</v>
      </c>
      <c r="N168" s="26"/>
      <c r="O168" s="19">
        <f t="shared" si="17"/>
        <v>4</v>
      </c>
      <c r="P168" s="28">
        <f t="shared" si="18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30.75" thickBot="1" x14ac:dyDescent="0.3">
      <c r="A169" s="6"/>
      <c r="B169" s="11">
        <v>43</v>
      </c>
      <c r="C169" s="29" t="s">
        <v>181</v>
      </c>
      <c r="D169" s="30" t="s">
        <v>19</v>
      </c>
      <c r="E169" s="62">
        <v>4435.9399999999996</v>
      </c>
      <c r="F169" s="55">
        <v>10</v>
      </c>
      <c r="G169" s="22">
        <f t="shared" si="13"/>
        <v>44359.399999999994</v>
      </c>
      <c r="H169" s="1"/>
      <c r="I169" s="16">
        <f t="shared" si="19"/>
        <v>43</v>
      </c>
      <c r="J169" s="17" t="str">
        <f t="shared" si="14"/>
        <v>Прожектор светодиодный, СДО-3-200-200Вт 220-240В 6500К 16000Лм ASD IP65</v>
      </c>
      <c r="K169" s="27"/>
      <c r="L169" s="19" t="str">
        <f t="shared" si="15"/>
        <v>шт</v>
      </c>
      <c r="M169" s="24">
        <f t="shared" si="16"/>
        <v>4435.9399999999996</v>
      </c>
      <c r="N169" s="26"/>
      <c r="O169" s="19">
        <f t="shared" si="17"/>
        <v>10</v>
      </c>
      <c r="P169" s="28">
        <f t="shared" si="18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thickBot="1" x14ac:dyDescent="0.3">
      <c r="A170" s="6"/>
      <c r="B170" s="11">
        <v>44</v>
      </c>
      <c r="C170" s="29" t="s">
        <v>182</v>
      </c>
      <c r="D170" s="30" t="s">
        <v>19</v>
      </c>
      <c r="E170" s="62">
        <v>1345.69</v>
      </c>
      <c r="F170" s="55">
        <v>21</v>
      </c>
      <c r="G170" s="22">
        <f t="shared" si="13"/>
        <v>28259.49</v>
      </c>
      <c r="H170" s="1"/>
      <c r="I170" s="16">
        <f t="shared" si="19"/>
        <v>44</v>
      </c>
      <c r="J170" s="17" t="str">
        <f t="shared" si="14"/>
        <v>Прожектор светодиодный, ПРС - 100W</v>
      </c>
      <c r="K170" s="27"/>
      <c r="L170" s="19" t="str">
        <f t="shared" si="15"/>
        <v>шт</v>
      </c>
      <c r="M170" s="24">
        <f t="shared" si="16"/>
        <v>1345.69</v>
      </c>
      <c r="N170" s="26"/>
      <c r="O170" s="19">
        <f t="shared" si="17"/>
        <v>21</v>
      </c>
      <c r="P170" s="28">
        <f t="shared" si="18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30.75" thickBot="1" x14ac:dyDescent="0.3">
      <c r="A171" s="6"/>
      <c r="B171" s="11">
        <v>45</v>
      </c>
      <c r="C171" s="29" t="s">
        <v>183</v>
      </c>
      <c r="D171" s="30" t="s">
        <v>19</v>
      </c>
      <c r="E171" s="62">
        <v>1383.72</v>
      </c>
      <c r="F171" s="55">
        <v>6</v>
      </c>
      <c r="G171" s="22">
        <f t="shared" si="13"/>
        <v>8302.32</v>
      </c>
      <c r="H171" s="1"/>
      <c r="I171" s="16">
        <f t="shared" si="19"/>
        <v>45</v>
      </c>
      <c r="J171" s="17" t="str">
        <f t="shared" si="14"/>
        <v>Прожектор светодиодный, СДО-5-70 70Вт 230В 6500К 5600Лм IP65 LLT</v>
      </c>
      <c r="K171" s="27"/>
      <c r="L171" s="19" t="str">
        <f t="shared" si="15"/>
        <v>шт</v>
      </c>
      <c r="M171" s="24">
        <f t="shared" si="16"/>
        <v>1383.72</v>
      </c>
      <c r="N171" s="26"/>
      <c r="O171" s="19">
        <f t="shared" si="17"/>
        <v>6</v>
      </c>
      <c r="P171" s="28">
        <f t="shared" si="18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30.75" thickBot="1" x14ac:dyDescent="0.3">
      <c r="A172" s="6"/>
      <c r="B172" s="11">
        <v>46</v>
      </c>
      <c r="C172" s="29" t="s">
        <v>184</v>
      </c>
      <c r="D172" s="30" t="s">
        <v>19</v>
      </c>
      <c r="E172" s="62">
        <v>444.2</v>
      </c>
      <c r="F172" s="55">
        <v>4</v>
      </c>
      <c r="G172" s="22">
        <f t="shared" si="13"/>
        <v>1776.8</v>
      </c>
      <c r="H172" s="1"/>
      <c r="I172" s="16">
        <f t="shared" si="19"/>
        <v>46</v>
      </c>
      <c r="J172" s="17" t="str">
        <f t="shared" si="14"/>
        <v>Прожектор светодиодный, СДО-5-30 30 Вт 160-260В 6500К 2400Лм IP65ASD</v>
      </c>
      <c r="K172" s="27"/>
      <c r="L172" s="19" t="str">
        <f t="shared" si="15"/>
        <v>шт</v>
      </c>
      <c r="M172" s="24">
        <f t="shared" si="16"/>
        <v>444.2</v>
      </c>
      <c r="N172" s="26"/>
      <c r="O172" s="19">
        <f t="shared" si="17"/>
        <v>4</v>
      </c>
      <c r="P172" s="28">
        <f t="shared" si="18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thickBot="1" x14ac:dyDescent="0.3">
      <c r="A173" s="6"/>
      <c r="B173" s="11">
        <v>47</v>
      </c>
      <c r="C173" s="29" t="s">
        <v>185</v>
      </c>
      <c r="D173" s="30" t="s">
        <v>19</v>
      </c>
      <c r="E173" s="62">
        <v>5089.83</v>
      </c>
      <c r="F173" s="55">
        <v>2</v>
      </c>
      <c r="G173" s="22">
        <f t="shared" si="13"/>
        <v>10179.66</v>
      </c>
      <c r="H173" s="1"/>
      <c r="I173" s="16">
        <f t="shared" si="19"/>
        <v>47</v>
      </c>
      <c r="J173" s="17" t="str">
        <f t="shared" si="14"/>
        <v xml:space="preserve">Прожектор светодиодный (на стойке), ПС-15Х2С </v>
      </c>
      <c r="K173" s="27"/>
      <c r="L173" s="19" t="str">
        <f t="shared" si="15"/>
        <v>шт</v>
      </c>
      <c r="M173" s="24">
        <f t="shared" si="16"/>
        <v>5089.83</v>
      </c>
      <c r="N173" s="26"/>
      <c r="O173" s="19">
        <f t="shared" si="17"/>
        <v>2</v>
      </c>
      <c r="P173" s="28">
        <f t="shared" si="18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thickBot="1" x14ac:dyDescent="0.3">
      <c r="A174" s="6"/>
      <c r="B174" s="11">
        <v>48</v>
      </c>
      <c r="C174" s="29" t="s">
        <v>186</v>
      </c>
      <c r="D174" s="30" t="s">
        <v>19</v>
      </c>
      <c r="E174" s="62">
        <v>50.72</v>
      </c>
      <c r="F174" s="55">
        <v>20</v>
      </c>
      <c r="G174" s="22">
        <f t="shared" si="13"/>
        <v>1014.4</v>
      </c>
      <c r="H174" s="1"/>
      <c r="I174" s="16">
        <f t="shared" si="19"/>
        <v>48</v>
      </c>
      <c r="J174" s="17" t="str">
        <f t="shared" si="14"/>
        <v>Светильник, НББ-60</v>
      </c>
      <c r="K174" s="27"/>
      <c r="L174" s="19" t="str">
        <f t="shared" si="15"/>
        <v>шт</v>
      </c>
      <c r="M174" s="24">
        <f t="shared" si="16"/>
        <v>50.72</v>
      </c>
      <c r="N174" s="26"/>
      <c r="O174" s="19">
        <f t="shared" si="17"/>
        <v>20</v>
      </c>
      <c r="P174" s="28">
        <f t="shared" si="18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0.75" thickBot="1" x14ac:dyDescent="0.3">
      <c r="A175" s="6"/>
      <c r="B175" s="11">
        <v>49</v>
      </c>
      <c r="C175" s="29" t="s">
        <v>187</v>
      </c>
      <c r="D175" s="30" t="s">
        <v>19</v>
      </c>
      <c r="E175" s="62">
        <v>440.67</v>
      </c>
      <c r="F175" s="55">
        <v>10</v>
      </c>
      <c r="G175" s="22">
        <f t="shared" si="13"/>
        <v>4406.7</v>
      </c>
      <c r="H175" s="1"/>
      <c r="I175" s="16">
        <f t="shared" si="19"/>
        <v>49</v>
      </c>
      <c r="J175" s="17" t="str">
        <f t="shared" si="14"/>
        <v>Светильник влагозащищенный NBL-02-100-E27/WH, NBL-02-100-E27/WH</v>
      </c>
      <c r="K175" s="27"/>
      <c r="L175" s="19" t="str">
        <f t="shared" si="15"/>
        <v>шт</v>
      </c>
      <c r="M175" s="24">
        <f t="shared" si="16"/>
        <v>440.67</v>
      </c>
      <c r="N175" s="26"/>
      <c r="O175" s="19">
        <f t="shared" si="17"/>
        <v>10</v>
      </c>
      <c r="P175" s="28">
        <f t="shared" si="18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0.75" thickBot="1" x14ac:dyDescent="0.3">
      <c r="A176" s="6"/>
      <c r="B176" s="11">
        <v>50</v>
      </c>
      <c r="C176" s="29" t="s">
        <v>188</v>
      </c>
      <c r="D176" s="30" t="s">
        <v>19</v>
      </c>
      <c r="E176" s="62">
        <v>611.65</v>
      </c>
      <c r="F176" s="55">
        <v>117</v>
      </c>
      <c r="G176" s="22">
        <f t="shared" si="13"/>
        <v>71563.05</v>
      </c>
      <c r="H176" s="1"/>
      <c r="I176" s="16">
        <f t="shared" si="19"/>
        <v>50</v>
      </c>
      <c r="J176" s="17" t="str">
        <f t="shared" si="14"/>
        <v>Светильник герм. под сд лампу, ССП-456 2*18 Вт LED-Т8R/G13 IP65 1200 мм</v>
      </c>
      <c r="K176" s="27"/>
      <c r="L176" s="19" t="str">
        <f t="shared" si="15"/>
        <v>шт</v>
      </c>
      <c r="M176" s="24">
        <f t="shared" si="16"/>
        <v>611.65</v>
      </c>
      <c r="N176" s="26"/>
      <c r="O176" s="19">
        <f t="shared" si="17"/>
        <v>117</v>
      </c>
      <c r="P176" s="28">
        <f t="shared" si="18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0.75" thickBot="1" x14ac:dyDescent="0.3">
      <c r="A177" s="6"/>
      <c r="B177" s="11">
        <v>51</v>
      </c>
      <c r="C177" s="29" t="s">
        <v>189</v>
      </c>
      <c r="D177" s="30" t="s">
        <v>19</v>
      </c>
      <c r="E177" s="62">
        <v>24.21</v>
      </c>
      <c r="F177" s="55">
        <v>19</v>
      </c>
      <c r="G177" s="22">
        <f t="shared" si="13"/>
        <v>459.99</v>
      </c>
      <c r="H177" s="1"/>
      <c r="I177" s="16">
        <f t="shared" si="19"/>
        <v>51</v>
      </c>
      <c r="J177" s="17" t="str">
        <f t="shared" si="14"/>
        <v xml:space="preserve">Светильник настенный НББ 02-100-178, НББ 02-100-178, N-100 Вт Е-27 </v>
      </c>
      <c r="K177" s="27"/>
      <c r="L177" s="19" t="str">
        <f t="shared" si="15"/>
        <v>шт</v>
      </c>
      <c r="M177" s="24">
        <f t="shared" si="16"/>
        <v>24.21</v>
      </c>
      <c r="N177" s="26"/>
      <c r="O177" s="19">
        <f t="shared" si="17"/>
        <v>19</v>
      </c>
      <c r="P177" s="28">
        <f t="shared" si="18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thickBot="1" x14ac:dyDescent="0.3">
      <c r="A178" s="6"/>
      <c r="B178" s="11">
        <v>52</v>
      </c>
      <c r="C178" s="29" t="s">
        <v>190</v>
      </c>
      <c r="D178" s="30" t="s">
        <v>19</v>
      </c>
      <c r="E178" s="62">
        <v>308.47000000000003</v>
      </c>
      <c r="F178" s="55">
        <v>1</v>
      </c>
      <c r="G178" s="22">
        <f t="shared" si="13"/>
        <v>308.47000000000003</v>
      </c>
      <c r="H178" s="1"/>
      <c r="I178" s="16">
        <f t="shared" si="19"/>
        <v>52</v>
      </c>
      <c r="J178" s="17" t="str">
        <f t="shared" si="14"/>
        <v>Светильник настольный, Arte Lamp A5810LT-1BK</v>
      </c>
      <c r="K178" s="27"/>
      <c r="L178" s="19" t="str">
        <f t="shared" si="15"/>
        <v>шт</v>
      </c>
      <c r="M178" s="24">
        <f t="shared" si="16"/>
        <v>308.47000000000003</v>
      </c>
      <c r="N178" s="26"/>
      <c r="O178" s="19">
        <f t="shared" si="17"/>
        <v>1</v>
      </c>
      <c r="P178" s="28">
        <f t="shared" si="18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thickBot="1" x14ac:dyDescent="0.3">
      <c r="A179" s="6"/>
      <c r="B179" s="11">
        <v>53</v>
      </c>
      <c r="C179" s="29" t="s">
        <v>191</v>
      </c>
      <c r="D179" s="30" t="s">
        <v>19</v>
      </c>
      <c r="E179" s="62">
        <v>222.1</v>
      </c>
      <c r="F179" s="55">
        <v>2</v>
      </c>
      <c r="G179" s="22">
        <f t="shared" si="13"/>
        <v>444.2</v>
      </c>
      <c r="H179" s="1"/>
      <c r="I179" s="16">
        <f t="shared" si="19"/>
        <v>53</v>
      </c>
      <c r="J179" s="17" t="str">
        <f t="shared" si="14"/>
        <v>Светильник промышленный, НПБ02-60/100-002</v>
      </c>
      <c r="K179" s="27"/>
      <c r="L179" s="19" t="str">
        <f t="shared" si="15"/>
        <v>шт</v>
      </c>
      <c r="M179" s="24">
        <f t="shared" si="16"/>
        <v>222.1</v>
      </c>
      <c r="N179" s="26"/>
      <c r="O179" s="19">
        <f t="shared" si="17"/>
        <v>2</v>
      </c>
      <c r="P179" s="28">
        <f t="shared" si="18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45.75" thickBot="1" x14ac:dyDescent="0.3">
      <c r="A180" s="6"/>
      <c r="B180" s="11">
        <v>54</v>
      </c>
      <c r="C180" s="29" t="s">
        <v>192</v>
      </c>
      <c r="D180" s="30" t="s">
        <v>19</v>
      </c>
      <c r="E180" s="62">
        <v>700.2</v>
      </c>
      <c r="F180" s="55">
        <v>4</v>
      </c>
      <c r="G180" s="22">
        <f t="shared" si="13"/>
        <v>2800.8</v>
      </c>
      <c r="H180" s="1"/>
      <c r="I180" s="16">
        <f t="shared" si="19"/>
        <v>54</v>
      </c>
      <c r="J180" s="17" t="str">
        <f t="shared" si="14"/>
        <v>Светильник пылевлагозащищенный накладной с рассеивателем из прозрачного поликарбоната, "Айсберг" 2*36 IP65</v>
      </c>
      <c r="K180" s="27"/>
      <c r="L180" s="19" t="str">
        <f t="shared" si="15"/>
        <v>шт</v>
      </c>
      <c r="M180" s="24">
        <f t="shared" si="16"/>
        <v>700.2</v>
      </c>
      <c r="N180" s="26"/>
      <c r="O180" s="19">
        <f t="shared" si="17"/>
        <v>4</v>
      </c>
      <c r="P180" s="28">
        <f t="shared" si="18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thickBot="1" x14ac:dyDescent="0.3">
      <c r="A181" s="6"/>
      <c r="B181" s="11">
        <v>55</v>
      </c>
      <c r="C181" s="29" t="s">
        <v>193</v>
      </c>
      <c r="D181" s="30" t="s">
        <v>19</v>
      </c>
      <c r="E181" s="62">
        <v>1674.6</v>
      </c>
      <c r="F181" s="55">
        <v>12</v>
      </c>
      <c r="G181" s="22">
        <f t="shared" si="13"/>
        <v>20095.199999999997</v>
      </c>
      <c r="H181" s="1"/>
      <c r="I181" s="16">
        <f t="shared" si="19"/>
        <v>55</v>
      </c>
      <c r="J181" s="17" t="str">
        <f t="shared" si="14"/>
        <v xml:space="preserve">Светильник светодиодный, SMD 50Вт 5000лм </v>
      </c>
      <c r="K181" s="27"/>
      <c r="L181" s="19" t="str">
        <f t="shared" si="15"/>
        <v>шт</v>
      </c>
      <c r="M181" s="24">
        <f t="shared" si="16"/>
        <v>1674.6</v>
      </c>
      <c r="N181" s="26"/>
      <c r="O181" s="19">
        <f t="shared" si="17"/>
        <v>12</v>
      </c>
      <c r="P181" s="28">
        <f t="shared" si="18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thickBot="1" x14ac:dyDescent="0.3">
      <c r="A182" s="6"/>
      <c r="B182" s="11">
        <v>56</v>
      </c>
      <c r="C182" s="29" t="s">
        <v>194</v>
      </c>
      <c r="D182" s="30" t="s">
        <v>19</v>
      </c>
      <c r="E182" s="62">
        <v>5023.7299999999996</v>
      </c>
      <c r="F182" s="55">
        <v>1</v>
      </c>
      <c r="G182" s="22">
        <f t="shared" si="13"/>
        <v>5023.7299999999996</v>
      </c>
      <c r="H182" s="1"/>
      <c r="I182" s="16">
        <f t="shared" si="19"/>
        <v>56</v>
      </c>
      <c r="J182" s="17" t="str">
        <f t="shared" si="14"/>
        <v>Светильник светодиодный, СПР-2 20м 36/42в</v>
      </c>
      <c r="K182" s="27"/>
      <c r="L182" s="19" t="str">
        <f t="shared" si="15"/>
        <v>шт</v>
      </c>
      <c r="M182" s="24">
        <f t="shared" si="16"/>
        <v>5023.7299999999996</v>
      </c>
      <c r="N182" s="26"/>
      <c r="O182" s="19">
        <f t="shared" si="17"/>
        <v>1</v>
      </c>
      <c r="P182" s="28">
        <f t="shared" si="18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30.75" thickBot="1" x14ac:dyDescent="0.3">
      <c r="A183" s="6"/>
      <c r="B183" s="11">
        <v>57</v>
      </c>
      <c r="C183" s="29" t="s">
        <v>195</v>
      </c>
      <c r="D183" s="30" t="s">
        <v>19</v>
      </c>
      <c r="E183" s="62">
        <v>9826.6299999999992</v>
      </c>
      <c r="F183" s="55">
        <v>10</v>
      </c>
      <c r="G183" s="22">
        <f t="shared" si="13"/>
        <v>98266.299999999988</v>
      </c>
      <c r="H183" s="1"/>
      <c r="I183" s="16">
        <f t="shared" si="19"/>
        <v>57</v>
      </c>
      <c r="J183" s="17" t="str">
        <f t="shared" si="14"/>
        <v>Светильник светодиодный, Galad Победа  LED-100-K/K50</v>
      </c>
      <c r="K183" s="27"/>
      <c r="L183" s="19" t="str">
        <f t="shared" si="15"/>
        <v>шт</v>
      </c>
      <c r="M183" s="24">
        <f t="shared" si="16"/>
        <v>9826.6299999999992</v>
      </c>
      <c r="N183" s="26"/>
      <c r="O183" s="19">
        <f t="shared" si="17"/>
        <v>10</v>
      </c>
      <c r="P183" s="28">
        <f t="shared" si="18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thickBot="1" x14ac:dyDescent="0.3">
      <c r="A184" s="6"/>
      <c r="B184" s="11">
        <v>58</v>
      </c>
      <c r="C184" s="29" t="s">
        <v>196</v>
      </c>
      <c r="D184" s="30" t="s">
        <v>19</v>
      </c>
      <c r="E184" s="62">
        <v>688.68</v>
      </c>
      <c r="F184" s="55">
        <v>33</v>
      </c>
      <c r="G184" s="22">
        <f t="shared" si="13"/>
        <v>22726.44</v>
      </c>
      <c r="H184" s="1"/>
      <c r="I184" s="16">
        <f t="shared" si="19"/>
        <v>58</v>
      </c>
      <c r="J184" s="17" t="str">
        <f t="shared" si="14"/>
        <v>Светильник светодиодный Jazzway, 40W  6500K IP65</v>
      </c>
      <c r="K184" s="27"/>
      <c r="L184" s="19" t="str">
        <f t="shared" si="15"/>
        <v>шт</v>
      </c>
      <c r="M184" s="24">
        <f t="shared" si="16"/>
        <v>688.68</v>
      </c>
      <c r="N184" s="26"/>
      <c r="O184" s="19">
        <f t="shared" si="17"/>
        <v>33</v>
      </c>
      <c r="P184" s="28">
        <f t="shared" si="18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30.75" thickBot="1" x14ac:dyDescent="0.3">
      <c r="A185" s="6"/>
      <c r="B185" s="11">
        <v>59</v>
      </c>
      <c r="C185" s="29" t="s">
        <v>197</v>
      </c>
      <c r="D185" s="30" t="s">
        <v>19</v>
      </c>
      <c r="E185" s="62">
        <v>791.45</v>
      </c>
      <c r="F185" s="55">
        <v>30</v>
      </c>
      <c r="G185" s="22">
        <f t="shared" si="13"/>
        <v>23743.5</v>
      </c>
      <c r="H185" s="1"/>
      <c r="I185" s="16">
        <f t="shared" si="19"/>
        <v>59</v>
      </c>
      <c r="J185" s="17" t="str">
        <f t="shared" si="14"/>
        <v>Светильник светодиодный герметичный, ССП-159 36 ВТ</v>
      </c>
      <c r="K185" s="27"/>
      <c r="L185" s="19" t="str">
        <f t="shared" si="15"/>
        <v>шт</v>
      </c>
      <c r="M185" s="24">
        <f t="shared" si="16"/>
        <v>791.45</v>
      </c>
      <c r="N185" s="26"/>
      <c r="O185" s="19">
        <f t="shared" si="17"/>
        <v>30</v>
      </c>
      <c r="P185" s="28">
        <f t="shared" si="18"/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thickBot="1" x14ac:dyDescent="0.3">
      <c r="A186" s="6"/>
      <c r="B186" s="11">
        <v>60</v>
      </c>
      <c r="C186" s="29" t="s">
        <v>198</v>
      </c>
      <c r="D186" s="30" t="s">
        <v>19</v>
      </c>
      <c r="E186" s="62">
        <v>841.2</v>
      </c>
      <c r="F186" s="55">
        <v>1</v>
      </c>
      <c r="G186" s="22">
        <f t="shared" si="13"/>
        <v>841.2</v>
      </c>
      <c r="H186" s="1"/>
      <c r="I186" s="16">
        <f t="shared" si="19"/>
        <v>60</v>
      </c>
      <c r="J186" s="17" t="str">
        <f t="shared" si="14"/>
        <v>Фонарь, Шанс Ф</v>
      </c>
      <c r="K186" s="27"/>
      <c r="L186" s="19" t="str">
        <f t="shared" si="15"/>
        <v>шт</v>
      </c>
      <c r="M186" s="24">
        <f t="shared" si="16"/>
        <v>841.2</v>
      </c>
      <c r="N186" s="26"/>
      <c r="O186" s="19">
        <f t="shared" si="17"/>
        <v>1</v>
      </c>
      <c r="P186" s="28">
        <f t="shared" si="18"/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thickBot="1" x14ac:dyDescent="0.3">
      <c r="A187" s="6"/>
      <c r="B187" s="11">
        <v>61</v>
      </c>
      <c r="C187" s="29" t="s">
        <v>199</v>
      </c>
      <c r="D187" s="30" t="s">
        <v>19</v>
      </c>
      <c r="E187" s="62">
        <v>2736.61</v>
      </c>
      <c r="F187" s="55">
        <v>3</v>
      </c>
      <c r="G187" s="22">
        <f t="shared" si="13"/>
        <v>8209.83</v>
      </c>
      <c r="H187" s="1"/>
      <c r="I187" s="16">
        <f t="shared" si="19"/>
        <v>61</v>
      </c>
      <c r="J187" s="17" t="str">
        <f t="shared" si="14"/>
        <v>Фонарь аккумуляторный "Феникс", Феникс</v>
      </c>
      <c r="K187" s="27"/>
      <c r="L187" s="19" t="str">
        <f t="shared" si="15"/>
        <v>шт</v>
      </c>
      <c r="M187" s="24">
        <f t="shared" si="16"/>
        <v>2736.61</v>
      </c>
      <c r="N187" s="26"/>
      <c r="O187" s="19">
        <f t="shared" si="17"/>
        <v>3</v>
      </c>
      <c r="P187" s="28">
        <f t="shared" si="18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thickBot="1" x14ac:dyDescent="0.3">
      <c r="A188" s="6"/>
      <c r="B188" s="11">
        <v>62</v>
      </c>
      <c r="C188" s="29" t="s">
        <v>200</v>
      </c>
      <c r="D188" s="30" t="s">
        <v>19</v>
      </c>
      <c r="E188" s="62">
        <v>634.57000000000005</v>
      </c>
      <c r="F188" s="55">
        <v>3</v>
      </c>
      <c r="G188" s="22">
        <f t="shared" si="13"/>
        <v>1903.71</v>
      </c>
      <c r="H188" s="1"/>
      <c r="I188" s="16">
        <f t="shared" si="19"/>
        <v>62</v>
      </c>
      <c r="J188" s="17" t="str">
        <f t="shared" si="14"/>
        <v>Фонарь налобный, TG7 7xLED, 3хААА, Трофи</v>
      </c>
      <c r="K188" s="27"/>
      <c r="L188" s="19" t="str">
        <f t="shared" si="15"/>
        <v>шт</v>
      </c>
      <c r="M188" s="24">
        <f t="shared" si="16"/>
        <v>634.57000000000005</v>
      </c>
      <c r="N188" s="26"/>
      <c r="O188" s="19">
        <f t="shared" si="17"/>
        <v>3</v>
      </c>
      <c r="P188" s="28">
        <f t="shared" si="18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thickBot="1" x14ac:dyDescent="0.3">
      <c r="A189" s="6"/>
      <c r="B189" s="11">
        <v>63</v>
      </c>
      <c r="C189" s="29" t="s">
        <v>201</v>
      </c>
      <c r="D189" s="30" t="s">
        <v>19</v>
      </c>
      <c r="E189" s="62">
        <v>634.57000000000005</v>
      </c>
      <c r="F189" s="55">
        <v>10</v>
      </c>
      <c r="G189" s="22">
        <f t="shared" si="13"/>
        <v>6345.7000000000007</v>
      </c>
      <c r="H189" s="1"/>
      <c r="I189" s="16">
        <f t="shared" si="19"/>
        <v>63</v>
      </c>
      <c r="J189" s="17" t="str">
        <f t="shared" si="14"/>
        <v>Фонарь налобный, Energizer HL  "Vision HD"</v>
      </c>
      <c r="K189" s="27"/>
      <c r="L189" s="19" t="str">
        <f t="shared" si="15"/>
        <v>шт</v>
      </c>
      <c r="M189" s="24">
        <f t="shared" si="16"/>
        <v>634.57000000000005</v>
      </c>
      <c r="N189" s="26"/>
      <c r="O189" s="19">
        <f t="shared" si="17"/>
        <v>10</v>
      </c>
      <c r="P189" s="28">
        <f t="shared" si="18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thickBot="1" x14ac:dyDescent="0.3">
      <c r="A190" s="6"/>
      <c r="B190" s="11">
        <v>64</v>
      </c>
      <c r="C190" s="29" t="s">
        <v>202</v>
      </c>
      <c r="D190" s="30" t="s">
        <v>19</v>
      </c>
      <c r="E190" s="62">
        <v>141.59</v>
      </c>
      <c r="F190" s="55">
        <v>2</v>
      </c>
      <c r="G190" s="22">
        <f t="shared" si="13"/>
        <v>283.18</v>
      </c>
      <c r="H190" s="1"/>
      <c r="I190" s="16">
        <f t="shared" si="19"/>
        <v>64</v>
      </c>
      <c r="J190" s="17" t="str">
        <f t="shared" si="14"/>
        <v>Фонарь светодиодный, налобный</v>
      </c>
      <c r="K190" s="27"/>
      <c r="L190" s="19" t="str">
        <f t="shared" si="15"/>
        <v>шт</v>
      </c>
      <c r="M190" s="24">
        <f t="shared" si="16"/>
        <v>141.59</v>
      </c>
      <c r="N190" s="26"/>
      <c r="O190" s="19">
        <f t="shared" si="17"/>
        <v>2</v>
      </c>
      <c r="P190" s="28">
        <f t="shared" si="18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thickBot="1" x14ac:dyDescent="0.3">
      <c r="A191" s="6"/>
      <c r="B191" s="11">
        <v>65</v>
      </c>
      <c r="C191" s="29" t="s">
        <v>203</v>
      </c>
      <c r="D191" s="30" t="s">
        <v>19</v>
      </c>
      <c r="E191" s="62">
        <v>62.78</v>
      </c>
      <c r="F191" s="55">
        <v>3</v>
      </c>
      <c r="G191" s="22">
        <f t="shared" si="13"/>
        <v>188.34</v>
      </c>
      <c r="H191" s="1"/>
      <c r="I191" s="16">
        <f t="shared" si="19"/>
        <v>65</v>
      </c>
      <c r="J191" s="17" t="str">
        <f t="shared" si="14"/>
        <v xml:space="preserve">Фонарь светодиодный влагозащищенный, 2*R6(AA) </v>
      </c>
      <c r="K191" s="27"/>
      <c r="L191" s="19" t="str">
        <f t="shared" si="15"/>
        <v>шт</v>
      </c>
      <c r="M191" s="24">
        <f t="shared" si="16"/>
        <v>62.78</v>
      </c>
      <c r="N191" s="26"/>
      <c r="O191" s="19">
        <f t="shared" si="17"/>
        <v>3</v>
      </c>
      <c r="P191" s="28">
        <f t="shared" si="18"/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30.75" thickBot="1" x14ac:dyDescent="0.3">
      <c r="A192" s="6"/>
      <c r="B192" s="11">
        <v>66</v>
      </c>
      <c r="C192" s="29" t="s">
        <v>204</v>
      </c>
      <c r="D192" s="30" t="s">
        <v>19</v>
      </c>
      <c r="E192" s="62">
        <v>1216.27</v>
      </c>
      <c r="F192" s="55">
        <v>11</v>
      </c>
      <c r="G192" s="22">
        <f t="shared" si="13"/>
        <v>13378.97</v>
      </c>
      <c r="H192" s="1"/>
      <c r="I192" s="16">
        <f t="shared" si="19"/>
        <v>66</v>
      </c>
      <c r="J192" s="17" t="str">
        <f t="shared" si="14"/>
        <v>Фонарь светодиодный перезаряжаемый аккумуляторный, TL9</v>
      </c>
      <c r="K192" s="27"/>
      <c r="L192" s="19" t="str">
        <f t="shared" si="15"/>
        <v>шт</v>
      </c>
      <c r="M192" s="24">
        <f t="shared" si="16"/>
        <v>1216.27</v>
      </c>
      <c r="N192" s="26"/>
      <c r="O192" s="19">
        <f t="shared" si="17"/>
        <v>11</v>
      </c>
      <c r="P192" s="28">
        <f t="shared" si="18"/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5">
      <c r="A193" s="6"/>
      <c r="B193" s="109" t="s">
        <v>26</v>
      </c>
      <c r="C193" s="110"/>
      <c r="D193" s="110"/>
      <c r="E193" s="110"/>
      <c r="F193" s="111"/>
      <c r="G193" s="31">
        <f>SUM(G127:G192)</f>
        <v>630445.74999999965</v>
      </c>
      <c r="H193" s="48"/>
      <c r="I193" s="96" t="s">
        <v>26</v>
      </c>
      <c r="J193" s="97"/>
      <c r="K193" s="97"/>
      <c r="L193" s="97"/>
      <c r="M193" s="97"/>
      <c r="N193" s="97"/>
      <c r="O193" s="98"/>
      <c r="P193" s="32">
        <f>SUM(P63:P123)</f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5">
      <c r="A194" s="6"/>
      <c r="B194" s="112" t="s">
        <v>27</v>
      </c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4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thickBot="1" x14ac:dyDescent="0.3">
      <c r="A195" s="6"/>
      <c r="B195" s="33">
        <v>1</v>
      </c>
      <c r="C195" s="44" t="s">
        <v>205</v>
      </c>
      <c r="D195" s="45" t="s">
        <v>19</v>
      </c>
      <c r="E195" s="62">
        <v>94.515000000000001</v>
      </c>
      <c r="F195" s="54">
        <v>2</v>
      </c>
      <c r="G195" s="36">
        <f t="shared" si="7"/>
        <v>189.03</v>
      </c>
      <c r="H195" s="1"/>
      <c r="I195" s="37">
        <f t="shared" ref="I195:I203" si="20">B195</f>
        <v>1</v>
      </c>
      <c r="J195" s="49" t="str">
        <f t="shared" si="2"/>
        <v>Арматура светосигнальная, СКЛ-11 К-2-220</v>
      </c>
      <c r="K195" s="39"/>
      <c r="L195" s="40" t="str">
        <f t="shared" si="3"/>
        <v>шт</v>
      </c>
      <c r="M195" s="41">
        <f t="shared" si="4"/>
        <v>94.515000000000001</v>
      </c>
      <c r="N195" s="35"/>
      <c r="O195" s="40">
        <f t="shared" si="5"/>
        <v>2</v>
      </c>
      <c r="P195" s="50">
        <f t="shared" si="6"/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thickBot="1" x14ac:dyDescent="0.3">
      <c r="A196" s="6"/>
      <c r="B196" s="11">
        <v>2</v>
      </c>
      <c r="C196" s="29" t="s">
        <v>206</v>
      </c>
      <c r="D196" s="30" t="s">
        <v>19</v>
      </c>
      <c r="E196" s="62">
        <v>65.814999999999998</v>
      </c>
      <c r="F196" s="55">
        <v>2</v>
      </c>
      <c r="G196" s="22">
        <f t="shared" si="7"/>
        <v>131.63</v>
      </c>
      <c r="H196" s="1"/>
      <c r="I196" s="16">
        <f t="shared" si="20"/>
        <v>2</v>
      </c>
      <c r="J196" s="18" t="str">
        <f t="shared" si="2"/>
        <v>Арматура светосигнальная, СКЛ-11 Л-2-220</v>
      </c>
      <c r="K196" s="27"/>
      <c r="L196" s="19" t="str">
        <f t="shared" si="3"/>
        <v>шт</v>
      </c>
      <c r="M196" s="24">
        <f t="shared" si="4"/>
        <v>65.814999999999998</v>
      </c>
      <c r="N196" s="26"/>
      <c r="O196" s="19">
        <f t="shared" si="5"/>
        <v>2</v>
      </c>
      <c r="P196" s="21">
        <f t="shared" si="6"/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30.75" thickBot="1" x14ac:dyDescent="0.3">
      <c r="A197" s="6"/>
      <c r="B197" s="11">
        <v>3</v>
      </c>
      <c r="C197" s="29" t="s">
        <v>140</v>
      </c>
      <c r="D197" s="30" t="s">
        <v>19</v>
      </c>
      <c r="E197" s="62">
        <v>65.59</v>
      </c>
      <c r="F197" s="55">
        <v>4</v>
      </c>
      <c r="G197" s="22">
        <f t="shared" si="7"/>
        <v>262.36</v>
      </c>
      <c r="H197" s="1"/>
      <c r="I197" s="16">
        <f t="shared" si="20"/>
        <v>3</v>
      </c>
      <c r="J197" s="18" t="str">
        <f t="shared" si="2"/>
        <v>Лампа, СКЛ 11А красная, постоянное напряжение 220 В</v>
      </c>
      <c r="K197" s="27"/>
      <c r="L197" s="19" t="str">
        <f t="shared" si="3"/>
        <v>шт</v>
      </c>
      <c r="M197" s="24">
        <f t="shared" si="4"/>
        <v>65.59</v>
      </c>
      <c r="N197" s="26"/>
      <c r="O197" s="19">
        <f t="shared" si="5"/>
        <v>4</v>
      </c>
      <c r="P197" s="21">
        <f t="shared" si="6"/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30.75" thickBot="1" x14ac:dyDescent="0.3">
      <c r="A198" s="6"/>
      <c r="B198" s="11">
        <v>4</v>
      </c>
      <c r="C198" s="29" t="s">
        <v>141</v>
      </c>
      <c r="D198" s="30" t="s">
        <v>19</v>
      </c>
      <c r="E198" s="62">
        <v>65.44</v>
      </c>
      <c r="F198" s="55">
        <v>4</v>
      </c>
      <c r="G198" s="22">
        <f t="shared" si="7"/>
        <v>261.76</v>
      </c>
      <c r="H198" s="1"/>
      <c r="I198" s="16">
        <f t="shared" si="20"/>
        <v>4</v>
      </c>
      <c r="J198" s="18" t="str">
        <f t="shared" si="2"/>
        <v>Лампа, СКЛ 11А зеленая, постоянное напряжение 220 В</v>
      </c>
      <c r="K198" s="27"/>
      <c r="L198" s="19" t="str">
        <f t="shared" si="3"/>
        <v>шт</v>
      </c>
      <c r="M198" s="24">
        <f t="shared" si="4"/>
        <v>65.44</v>
      </c>
      <c r="N198" s="26"/>
      <c r="O198" s="19">
        <f t="shared" si="5"/>
        <v>4</v>
      </c>
      <c r="P198" s="21">
        <f t="shared" si="6"/>
        <v>0</v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30.75" thickBot="1" x14ac:dyDescent="0.3">
      <c r="A199" s="6"/>
      <c r="B199" s="11">
        <v>5</v>
      </c>
      <c r="C199" s="29" t="s">
        <v>207</v>
      </c>
      <c r="D199" s="30" t="s">
        <v>19</v>
      </c>
      <c r="E199" s="62">
        <v>65.44</v>
      </c>
      <c r="F199" s="55">
        <v>5</v>
      </c>
      <c r="G199" s="22">
        <f t="shared" si="7"/>
        <v>327.2</v>
      </c>
      <c r="H199" s="1"/>
      <c r="I199" s="16">
        <f t="shared" si="20"/>
        <v>5</v>
      </c>
      <c r="J199" s="18" t="str">
        <f t="shared" si="2"/>
        <v>Лампа, СКЛ 11А желтая, постоянное напряжение 220 В</v>
      </c>
      <c r="K199" s="27"/>
      <c r="L199" s="19" t="str">
        <f t="shared" si="3"/>
        <v>шт</v>
      </c>
      <c r="M199" s="24">
        <f t="shared" si="4"/>
        <v>65.44</v>
      </c>
      <c r="N199" s="26"/>
      <c r="O199" s="19">
        <f t="shared" si="5"/>
        <v>5</v>
      </c>
      <c r="P199" s="21">
        <f t="shared" si="6"/>
        <v>0</v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30.75" thickBot="1" x14ac:dyDescent="0.3">
      <c r="A200" s="6"/>
      <c r="B200" s="11">
        <v>6</v>
      </c>
      <c r="C200" s="29" t="s">
        <v>208</v>
      </c>
      <c r="D200" s="30" t="s">
        <v>19</v>
      </c>
      <c r="E200" s="62">
        <v>65.81</v>
      </c>
      <c r="F200" s="55">
        <v>2</v>
      </c>
      <c r="G200" s="22">
        <f t="shared" si="7"/>
        <v>131.62</v>
      </c>
      <c r="H200" s="1"/>
      <c r="I200" s="16">
        <f t="shared" si="20"/>
        <v>6</v>
      </c>
      <c r="J200" s="18" t="str">
        <f t="shared" si="2"/>
        <v>Лампа, СКЛ 11А красная, переменное напряжение 220 В</v>
      </c>
      <c r="K200" s="27"/>
      <c r="L200" s="19" t="str">
        <f t="shared" si="3"/>
        <v>шт</v>
      </c>
      <c r="M200" s="24">
        <f t="shared" si="4"/>
        <v>65.81</v>
      </c>
      <c r="N200" s="26"/>
      <c r="O200" s="19">
        <f t="shared" si="5"/>
        <v>2</v>
      </c>
      <c r="P200" s="21">
        <f t="shared" si="6"/>
        <v>0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30.75" thickBot="1" x14ac:dyDescent="0.3">
      <c r="A201" s="6"/>
      <c r="B201" s="11">
        <v>7</v>
      </c>
      <c r="C201" s="29" t="s">
        <v>209</v>
      </c>
      <c r="D201" s="30" t="s">
        <v>19</v>
      </c>
      <c r="E201" s="62">
        <v>65.81</v>
      </c>
      <c r="F201" s="55">
        <v>2</v>
      </c>
      <c r="G201" s="22">
        <f t="shared" si="7"/>
        <v>131.62</v>
      </c>
      <c r="H201" s="1"/>
      <c r="I201" s="16">
        <f t="shared" si="20"/>
        <v>7</v>
      </c>
      <c r="J201" s="18" t="str">
        <f t="shared" si="2"/>
        <v>Лампа, СКЛ 11А зеленая, переменное напряжение 220 В</v>
      </c>
      <c r="K201" s="27"/>
      <c r="L201" s="19" t="str">
        <f t="shared" si="3"/>
        <v>шт</v>
      </c>
      <c r="M201" s="24">
        <f t="shared" si="4"/>
        <v>65.81</v>
      </c>
      <c r="N201" s="26"/>
      <c r="O201" s="19">
        <f t="shared" si="5"/>
        <v>2</v>
      </c>
      <c r="P201" s="21">
        <f t="shared" si="6"/>
        <v>0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30.75" thickBot="1" x14ac:dyDescent="0.3">
      <c r="A202" s="6"/>
      <c r="B202" s="11">
        <v>8</v>
      </c>
      <c r="C202" s="29" t="s">
        <v>210</v>
      </c>
      <c r="D202" s="30" t="s">
        <v>19</v>
      </c>
      <c r="E202" s="62">
        <v>65.44</v>
      </c>
      <c r="F202" s="55">
        <v>1</v>
      </c>
      <c r="G202" s="22">
        <f t="shared" si="7"/>
        <v>65.44</v>
      </c>
      <c r="H202" s="1"/>
      <c r="I202" s="16">
        <f t="shared" si="20"/>
        <v>8</v>
      </c>
      <c r="J202" s="18" t="str">
        <f t="shared" si="2"/>
        <v>Лампа, СКЛ 11А желтая, переменное напряжение 220 В</v>
      </c>
      <c r="K202" s="27"/>
      <c r="L202" s="19" t="str">
        <f t="shared" si="3"/>
        <v>шт</v>
      </c>
      <c r="M202" s="24">
        <f t="shared" si="4"/>
        <v>65.44</v>
      </c>
      <c r="N202" s="26"/>
      <c r="O202" s="19">
        <f t="shared" si="5"/>
        <v>1</v>
      </c>
      <c r="P202" s="21">
        <f t="shared" si="6"/>
        <v>0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30.75" thickBot="1" x14ac:dyDescent="0.3">
      <c r="A203" s="6"/>
      <c r="B203" s="11">
        <v>9</v>
      </c>
      <c r="C203" s="29" t="s">
        <v>211</v>
      </c>
      <c r="D203" s="30" t="s">
        <v>19</v>
      </c>
      <c r="E203" s="62">
        <v>65.44</v>
      </c>
      <c r="F203" s="55">
        <v>2</v>
      </c>
      <c r="G203" s="22">
        <f t="shared" si="7"/>
        <v>130.88</v>
      </c>
      <c r="H203" s="1"/>
      <c r="I203" s="16">
        <f t="shared" si="20"/>
        <v>9</v>
      </c>
      <c r="J203" s="18" t="str">
        <f t="shared" si="2"/>
        <v>Лампа светодиодная коммутаторная , СКЛ 11 Ж-2-220</v>
      </c>
      <c r="K203" s="27"/>
      <c r="L203" s="19" t="str">
        <f t="shared" si="3"/>
        <v>шт</v>
      </c>
      <c r="M203" s="24">
        <f t="shared" si="4"/>
        <v>65.44</v>
      </c>
      <c r="N203" s="26"/>
      <c r="O203" s="19">
        <f t="shared" si="5"/>
        <v>2</v>
      </c>
      <c r="P203" s="21">
        <f t="shared" si="6"/>
        <v>0</v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thickBot="1" x14ac:dyDescent="0.3">
      <c r="A204" s="6"/>
      <c r="B204" s="93" t="s">
        <v>25</v>
      </c>
      <c r="C204" s="94"/>
      <c r="D204" s="94"/>
      <c r="E204" s="94"/>
      <c r="F204" s="95"/>
      <c r="G204" s="31">
        <f>SUM(G195:G203)</f>
        <v>1631.54</v>
      </c>
      <c r="H204" s="48"/>
      <c r="I204" s="96" t="s">
        <v>25</v>
      </c>
      <c r="J204" s="97"/>
      <c r="K204" s="97"/>
      <c r="L204" s="97"/>
      <c r="M204" s="97"/>
      <c r="N204" s="97"/>
      <c r="O204" s="98"/>
      <c r="P204" s="43">
        <f>SUM(P195:P203)</f>
        <v>0</v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1" customHeight="1" thickBot="1" x14ac:dyDescent="0.3">
      <c r="A205" s="6"/>
      <c r="B205" s="80" t="s">
        <v>6</v>
      </c>
      <c r="C205" s="81"/>
      <c r="D205" s="81"/>
      <c r="E205" s="81"/>
      <c r="F205" s="82"/>
      <c r="G205" s="51">
        <f>G61+G124+G193+G204</f>
        <v>2874048.21</v>
      </c>
      <c r="H205" s="1"/>
      <c r="I205" s="80" t="s">
        <v>6</v>
      </c>
      <c r="J205" s="81"/>
      <c r="K205" s="81"/>
      <c r="L205" s="81"/>
      <c r="M205" s="81"/>
      <c r="N205" s="81"/>
      <c r="O205" s="82"/>
      <c r="P205" s="51" t="e">
        <f>P61+#REF!+P193+P204</f>
        <v>#REF!</v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customHeight="1" x14ac:dyDescent="0.25">
      <c r="A206" s="6"/>
      <c r="B206" s="91" t="s">
        <v>16</v>
      </c>
      <c r="C206" s="92"/>
      <c r="D206" s="92"/>
      <c r="E206" s="92"/>
      <c r="F206" s="56">
        <v>0.2</v>
      </c>
      <c r="G206" s="14">
        <f>G205*F206</f>
        <v>574809.64199999999</v>
      </c>
      <c r="H206" s="1"/>
      <c r="I206" s="91" t="s">
        <v>16</v>
      </c>
      <c r="J206" s="92"/>
      <c r="K206" s="92"/>
      <c r="L206" s="92"/>
      <c r="M206" s="92"/>
      <c r="N206" s="92"/>
      <c r="O206" s="25">
        <v>0.2</v>
      </c>
      <c r="P206" s="14" t="e">
        <f>P205*O206</f>
        <v>#REF!</v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thickBot="1" x14ac:dyDescent="0.3">
      <c r="A207" s="6"/>
      <c r="B207" s="83" t="s">
        <v>7</v>
      </c>
      <c r="C207" s="84"/>
      <c r="D207" s="84"/>
      <c r="E207" s="84"/>
      <c r="F207" s="85"/>
      <c r="G207" s="15">
        <f>G205+G206</f>
        <v>3448857.852</v>
      </c>
      <c r="H207" s="1"/>
      <c r="I207" s="83" t="s">
        <v>7</v>
      </c>
      <c r="J207" s="84"/>
      <c r="K207" s="84"/>
      <c r="L207" s="84"/>
      <c r="M207" s="84"/>
      <c r="N207" s="84"/>
      <c r="O207" s="85"/>
      <c r="P207" s="15" t="e">
        <f>P205+P206</f>
        <v>#REF!</v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33.75" customHeight="1" x14ac:dyDescent="0.25">
      <c r="B208" s="1"/>
      <c r="C208" s="1"/>
      <c r="D208" s="1"/>
      <c r="E208" s="60"/>
      <c r="F208" s="57"/>
      <c r="G208" s="2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2:26" ht="151.5" customHeight="1" x14ac:dyDescent="0.25">
      <c r="B209" s="3"/>
      <c r="C209" s="3"/>
      <c r="D209" s="3"/>
      <c r="E209" s="63"/>
      <c r="F209" s="58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1"/>
    </row>
    <row r="210" spans="2:26" x14ac:dyDescent="0.25">
      <c r="Z210" s="1"/>
    </row>
  </sheetData>
  <mergeCells count="24">
    <mergeCell ref="B193:F193"/>
    <mergeCell ref="I193:O193"/>
    <mergeCell ref="B194:P194"/>
    <mergeCell ref="B62:P62"/>
    <mergeCell ref="B124:F124"/>
    <mergeCell ref="I124:O124"/>
    <mergeCell ref="B125:P125"/>
    <mergeCell ref="B126:P126"/>
    <mergeCell ref="B1:P1"/>
    <mergeCell ref="B3:E3"/>
    <mergeCell ref="B205:F205"/>
    <mergeCell ref="B207:F207"/>
    <mergeCell ref="B4:G4"/>
    <mergeCell ref="B7:G7"/>
    <mergeCell ref="I207:O207"/>
    <mergeCell ref="B206:E206"/>
    <mergeCell ref="I206:N206"/>
    <mergeCell ref="B204:F204"/>
    <mergeCell ref="I204:O204"/>
    <mergeCell ref="I7:P7"/>
    <mergeCell ref="I205:O205"/>
    <mergeCell ref="B9:P9"/>
    <mergeCell ref="B61:F61"/>
    <mergeCell ref="I61:O6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2018-11-12T07:22:43Z</cp:lastPrinted>
  <dcterms:created xsi:type="dcterms:W3CDTF">2018-05-22T01:14:50Z</dcterms:created>
  <dcterms:modified xsi:type="dcterms:W3CDTF">2018-11-23T02:28:36Z</dcterms:modified>
</cp:coreProperties>
</file>