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815" windowHeight="7065"/>
  </bookViews>
  <sheets>
    <sheet name="Структура НМЦ (Поставка подр)" sheetId="3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7" i="3" l="1"/>
  <c r="G86" i="3"/>
  <c r="O84" i="3"/>
  <c r="P84" i="3" s="1"/>
  <c r="M84" i="3"/>
  <c r="L84" i="3"/>
  <c r="J84" i="3"/>
  <c r="I84" i="3"/>
  <c r="G84" i="3"/>
  <c r="O83" i="3"/>
  <c r="P83" i="3" s="1"/>
  <c r="M83" i="3"/>
  <c r="L83" i="3"/>
  <c r="J83" i="3"/>
  <c r="I83" i="3"/>
  <c r="G83" i="3"/>
  <c r="O82" i="3"/>
  <c r="P82" i="3" s="1"/>
  <c r="M82" i="3"/>
  <c r="L82" i="3"/>
  <c r="J82" i="3"/>
  <c r="I82" i="3"/>
  <c r="G82" i="3"/>
  <c r="P81" i="3"/>
  <c r="O81" i="3"/>
  <c r="M81" i="3"/>
  <c r="L81" i="3"/>
  <c r="J81" i="3"/>
  <c r="I81" i="3"/>
  <c r="G81" i="3"/>
  <c r="O80" i="3"/>
  <c r="P80" i="3" s="1"/>
  <c r="M80" i="3"/>
  <c r="L80" i="3"/>
  <c r="J80" i="3"/>
  <c r="I80" i="3"/>
  <c r="G80" i="3"/>
  <c r="O79" i="3"/>
  <c r="P79" i="3" s="1"/>
  <c r="M79" i="3"/>
  <c r="L79" i="3"/>
  <c r="J79" i="3"/>
  <c r="G79" i="3"/>
  <c r="O78" i="3"/>
  <c r="P78" i="3" s="1"/>
  <c r="M78" i="3"/>
  <c r="L78" i="3"/>
  <c r="J78" i="3"/>
  <c r="I78" i="3"/>
  <c r="G78" i="3"/>
  <c r="O77" i="3"/>
  <c r="P77" i="3" s="1"/>
  <c r="M77" i="3"/>
  <c r="L77" i="3"/>
  <c r="J77" i="3"/>
  <c r="G77" i="3"/>
  <c r="O76" i="3"/>
  <c r="P76" i="3" s="1"/>
  <c r="M76" i="3"/>
  <c r="L76" i="3"/>
  <c r="J76" i="3"/>
  <c r="I76" i="3"/>
  <c r="G76" i="3"/>
  <c r="O75" i="3"/>
  <c r="P75" i="3" s="1"/>
  <c r="M75" i="3"/>
  <c r="L75" i="3"/>
  <c r="J75" i="3"/>
  <c r="G75" i="3"/>
  <c r="O74" i="3"/>
  <c r="P74" i="3" s="1"/>
  <c r="M74" i="3"/>
  <c r="L74" i="3"/>
  <c r="J74" i="3"/>
  <c r="I74" i="3"/>
  <c r="G74" i="3"/>
  <c r="O73" i="3"/>
  <c r="P73" i="3" s="1"/>
  <c r="M73" i="3"/>
  <c r="L73" i="3"/>
  <c r="J73" i="3"/>
  <c r="G73" i="3"/>
  <c r="P72" i="3"/>
  <c r="O72" i="3"/>
  <c r="M72" i="3"/>
  <c r="L72" i="3"/>
  <c r="J72" i="3"/>
  <c r="G72" i="3"/>
  <c r="O71" i="3"/>
  <c r="P71" i="3" s="1"/>
  <c r="M71" i="3"/>
  <c r="L71" i="3"/>
  <c r="J71" i="3"/>
  <c r="I71" i="3"/>
  <c r="G71" i="3"/>
  <c r="O70" i="3"/>
  <c r="P70" i="3" s="1"/>
  <c r="M70" i="3"/>
  <c r="L70" i="3"/>
  <c r="J70" i="3"/>
  <c r="I70" i="3"/>
  <c r="G70" i="3"/>
  <c r="O69" i="3"/>
  <c r="P69" i="3" s="1"/>
  <c r="M69" i="3"/>
  <c r="L69" i="3"/>
  <c r="J69" i="3"/>
  <c r="G69" i="3"/>
  <c r="P68" i="3"/>
  <c r="O68" i="3"/>
  <c r="M68" i="3"/>
  <c r="L68" i="3"/>
  <c r="J68" i="3"/>
  <c r="G68" i="3"/>
  <c r="O67" i="3"/>
  <c r="P67" i="3" s="1"/>
  <c r="M67" i="3"/>
  <c r="L67" i="3"/>
  <c r="J67" i="3"/>
  <c r="I67" i="3"/>
  <c r="G67" i="3"/>
  <c r="O66" i="3"/>
  <c r="P66" i="3" s="1"/>
  <c r="M66" i="3"/>
  <c r="L66" i="3"/>
  <c r="J66" i="3"/>
  <c r="I66" i="3"/>
  <c r="G66" i="3"/>
  <c r="O65" i="3"/>
  <c r="P65" i="3" s="1"/>
  <c r="M65" i="3"/>
  <c r="L65" i="3"/>
  <c r="J65" i="3"/>
  <c r="G65" i="3"/>
  <c r="P64" i="3"/>
  <c r="O64" i="3"/>
  <c r="M64" i="3"/>
  <c r="L64" i="3"/>
  <c r="J64" i="3"/>
  <c r="G64" i="3"/>
  <c r="O63" i="3"/>
  <c r="P63" i="3" s="1"/>
  <c r="M63" i="3"/>
  <c r="L63" i="3"/>
  <c r="J63" i="3"/>
  <c r="I63" i="3"/>
  <c r="G63" i="3"/>
  <c r="O62" i="3"/>
  <c r="P62" i="3" s="1"/>
  <c r="M62" i="3"/>
  <c r="L62" i="3"/>
  <c r="J62" i="3"/>
  <c r="I62" i="3"/>
  <c r="G62" i="3"/>
  <c r="O61" i="3"/>
  <c r="P61" i="3" s="1"/>
  <c r="M61" i="3"/>
  <c r="L61" i="3"/>
  <c r="J61" i="3"/>
  <c r="G61" i="3"/>
  <c r="P60" i="3"/>
  <c r="O60" i="3"/>
  <c r="M60" i="3"/>
  <c r="L60" i="3"/>
  <c r="J60" i="3"/>
  <c r="G60" i="3"/>
  <c r="O59" i="3"/>
  <c r="P59" i="3" s="1"/>
  <c r="M59" i="3"/>
  <c r="L59" i="3"/>
  <c r="J59" i="3"/>
  <c r="I59" i="3"/>
  <c r="G59" i="3"/>
  <c r="O58" i="3"/>
  <c r="P58" i="3" s="1"/>
  <c r="M58" i="3"/>
  <c r="L58" i="3"/>
  <c r="J58" i="3"/>
  <c r="I58" i="3"/>
  <c r="G58" i="3"/>
  <c r="O57" i="3"/>
  <c r="P57" i="3" s="1"/>
  <c r="M57" i="3"/>
  <c r="L57" i="3"/>
  <c r="J57" i="3"/>
  <c r="G57" i="3"/>
  <c r="P56" i="3"/>
  <c r="O56" i="3"/>
  <c r="M56" i="3"/>
  <c r="L56" i="3"/>
  <c r="J56" i="3"/>
  <c r="G56" i="3"/>
  <c r="O55" i="3"/>
  <c r="P55" i="3" s="1"/>
  <c r="M55" i="3"/>
  <c r="L55" i="3"/>
  <c r="J55" i="3"/>
  <c r="I55" i="3"/>
  <c r="G55" i="3"/>
  <c r="O54" i="3"/>
  <c r="P54" i="3" s="1"/>
  <c r="M54" i="3"/>
  <c r="L54" i="3"/>
  <c r="J54" i="3"/>
  <c r="I54" i="3"/>
  <c r="G54" i="3"/>
  <c r="O53" i="3"/>
  <c r="P53" i="3" s="1"/>
  <c r="M53" i="3"/>
  <c r="L53" i="3"/>
  <c r="J53" i="3"/>
  <c r="G53" i="3"/>
  <c r="P52" i="3"/>
  <c r="O52" i="3"/>
  <c r="M52" i="3"/>
  <c r="L52" i="3"/>
  <c r="J52" i="3"/>
  <c r="G52" i="3"/>
  <c r="O51" i="3"/>
  <c r="P51" i="3" s="1"/>
  <c r="M51" i="3"/>
  <c r="L51" i="3"/>
  <c r="J51" i="3"/>
  <c r="I51" i="3"/>
  <c r="G51" i="3"/>
  <c r="O50" i="3"/>
  <c r="P50" i="3" s="1"/>
  <c r="M50" i="3"/>
  <c r="L50" i="3"/>
  <c r="J50" i="3"/>
  <c r="I50" i="3"/>
  <c r="G50" i="3"/>
  <c r="O49" i="3"/>
  <c r="P49" i="3" s="1"/>
  <c r="M49" i="3"/>
  <c r="L49" i="3"/>
  <c r="J49" i="3"/>
  <c r="G49" i="3"/>
  <c r="P48" i="3"/>
  <c r="O48" i="3"/>
  <c r="M48" i="3"/>
  <c r="L48" i="3"/>
  <c r="J48" i="3"/>
  <c r="G48" i="3"/>
  <c r="O47" i="3"/>
  <c r="P47" i="3" s="1"/>
  <c r="M47" i="3"/>
  <c r="L47" i="3"/>
  <c r="J47" i="3"/>
  <c r="I47" i="3"/>
  <c r="G47" i="3"/>
  <c r="O46" i="3"/>
  <c r="P46" i="3" s="1"/>
  <c r="M46" i="3"/>
  <c r="L46" i="3"/>
  <c r="J46" i="3"/>
  <c r="I46" i="3"/>
  <c r="G46" i="3"/>
  <c r="O45" i="3"/>
  <c r="P45" i="3" s="1"/>
  <c r="M45" i="3"/>
  <c r="L45" i="3"/>
  <c r="J45" i="3"/>
  <c r="G45" i="3"/>
  <c r="P44" i="3"/>
  <c r="O44" i="3"/>
  <c r="M44" i="3"/>
  <c r="L44" i="3"/>
  <c r="J44" i="3"/>
  <c r="G44" i="3"/>
  <c r="O43" i="3"/>
  <c r="P43" i="3" s="1"/>
  <c r="M43" i="3"/>
  <c r="L43" i="3"/>
  <c r="J43" i="3"/>
  <c r="I43" i="3"/>
  <c r="G43" i="3"/>
  <c r="O42" i="3"/>
  <c r="P42" i="3" s="1"/>
  <c r="M42" i="3"/>
  <c r="L42" i="3"/>
  <c r="J42" i="3"/>
  <c r="I42" i="3"/>
  <c r="G42" i="3"/>
  <c r="O41" i="3"/>
  <c r="P41" i="3" s="1"/>
  <c r="M41" i="3"/>
  <c r="L41" i="3"/>
  <c r="J41" i="3"/>
  <c r="G41" i="3"/>
  <c r="P40" i="3"/>
  <c r="O40" i="3"/>
  <c r="M40" i="3"/>
  <c r="L40" i="3"/>
  <c r="J40" i="3"/>
  <c r="G40" i="3"/>
  <c r="O39" i="3"/>
  <c r="P39" i="3" s="1"/>
  <c r="M39" i="3"/>
  <c r="L39" i="3"/>
  <c r="J39" i="3"/>
  <c r="I39" i="3"/>
  <c r="G39" i="3"/>
  <c r="O38" i="3"/>
  <c r="P38" i="3" s="1"/>
  <c r="M38" i="3"/>
  <c r="L38" i="3"/>
  <c r="J38" i="3"/>
  <c r="I38" i="3"/>
  <c r="G38" i="3"/>
  <c r="O37" i="3"/>
  <c r="P37" i="3" s="1"/>
  <c r="M37" i="3"/>
  <c r="L37" i="3"/>
  <c r="J37" i="3"/>
  <c r="G37" i="3"/>
  <c r="P36" i="3"/>
  <c r="O36" i="3"/>
  <c r="M36" i="3"/>
  <c r="L36" i="3"/>
  <c r="J36" i="3"/>
  <c r="G36" i="3"/>
  <c r="O35" i="3"/>
  <c r="P35" i="3" s="1"/>
  <c r="M35" i="3"/>
  <c r="L35" i="3"/>
  <c r="J35" i="3"/>
  <c r="I35" i="3"/>
  <c r="G35" i="3"/>
  <c r="O34" i="3"/>
  <c r="P34" i="3" s="1"/>
  <c r="M34" i="3"/>
  <c r="L34" i="3"/>
  <c r="J34" i="3"/>
  <c r="I34" i="3"/>
  <c r="G34" i="3"/>
  <c r="O33" i="3"/>
  <c r="P33" i="3" s="1"/>
  <c r="M33" i="3"/>
  <c r="L33" i="3"/>
  <c r="J33" i="3"/>
  <c r="G33" i="3"/>
  <c r="P32" i="3"/>
  <c r="O32" i="3"/>
  <c r="M32" i="3"/>
  <c r="L32" i="3"/>
  <c r="J32" i="3"/>
  <c r="G32" i="3"/>
  <c r="O31" i="3"/>
  <c r="P31" i="3" s="1"/>
  <c r="M31" i="3"/>
  <c r="L31" i="3"/>
  <c r="J31" i="3"/>
  <c r="I31" i="3"/>
  <c r="G31" i="3"/>
  <c r="O30" i="3"/>
  <c r="P30" i="3" s="1"/>
  <c r="M30" i="3"/>
  <c r="L30" i="3"/>
  <c r="J30" i="3"/>
  <c r="I30" i="3"/>
  <c r="G30" i="3"/>
  <c r="O29" i="3"/>
  <c r="P29" i="3" s="1"/>
  <c r="M29" i="3"/>
  <c r="L29" i="3"/>
  <c r="J29" i="3"/>
  <c r="G29" i="3"/>
  <c r="P28" i="3"/>
  <c r="O28" i="3"/>
  <c r="M28" i="3"/>
  <c r="L28" i="3"/>
  <c r="J28" i="3"/>
  <c r="G28" i="3"/>
  <c r="O27" i="3"/>
  <c r="P27" i="3" s="1"/>
  <c r="M27" i="3"/>
  <c r="L27" i="3"/>
  <c r="J27" i="3"/>
  <c r="I27" i="3"/>
  <c r="G27" i="3"/>
  <c r="O26" i="3"/>
  <c r="P26" i="3" s="1"/>
  <c r="M26" i="3"/>
  <c r="L26" i="3"/>
  <c r="J26" i="3"/>
  <c r="I26" i="3"/>
  <c r="G26" i="3"/>
  <c r="O25" i="3"/>
  <c r="P25" i="3" s="1"/>
  <c r="M25" i="3"/>
  <c r="L25" i="3"/>
  <c r="J25" i="3"/>
  <c r="G25" i="3"/>
  <c r="P24" i="3"/>
  <c r="O24" i="3"/>
  <c r="M24" i="3"/>
  <c r="L24" i="3"/>
  <c r="J24" i="3"/>
  <c r="G24" i="3"/>
  <c r="O23" i="3"/>
  <c r="P23" i="3" s="1"/>
  <c r="M23" i="3"/>
  <c r="L23" i="3"/>
  <c r="J23" i="3"/>
  <c r="I23" i="3"/>
  <c r="G23" i="3"/>
  <c r="O22" i="3"/>
  <c r="P22" i="3" s="1"/>
  <c r="M22" i="3"/>
  <c r="L22" i="3"/>
  <c r="J22" i="3"/>
  <c r="I22" i="3"/>
  <c r="G22" i="3"/>
  <c r="O21" i="3"/>
  <c r="P21" i="3" s="1"/>
  <c r="M21" i="3"/>
  <c r="L21" i="3"/>
  <c r="J21" i="3"/>
  <c r="G21" i="3"/>
  <c r="P20" i="3"/>
  <c r="O20" i="3"/>
  <c r="M20" i="3"/>
  <c r="L20" i="3"/>
  <c r="J20" i="3"/>
  <c r="G20" i="3"/>
  <c r="O19" i="3"/>
  <c r="P19" i="3" s="1"/>
  <c r="M19" i="3"/>
  <c r="L19" i="3"/>
  <c r="J19" i="3"/>
  <c r="I19" i="3"/>
  <c r="G19" i="3"/>
  <c r="O18" i="3"/>
  <c r="P18" i="3" s="1"/>
  <c r="M18" i="3"/>
  <c r="L18" i="3"/>
  <c r="J18" i="3"/>
  <c r="I18" i="3"/>
  <c r="G18" i="3"/>
  <c r="O17" i="3"/>
  <c r="P17" i="3" s="1"/>
  <c r="M17" i="3"/>
  <c r="L17" i="3"/>
  <c r="J17" i="3"/>
  <c r="G17" i="3"/>
  <c r="P16" i="3"/>
  <c r="O16" i="3"/>
  <c r="M16" i="3"/>
  <c r="L16" i="3"/>
  <c r="J16" i="3"/>
  <c r="G16" i="3"/>
  <c r="O15" i="3"/>
  <c r="P15" i="3" s="1"/>
  <c r="M15" i="3"/>
  <c r="L15" i="3"/>
  <c r="J15" i="3"/>
  <c r="I15" i="3"/>
  <c r="G15" i="3"/>
  <c r="O14" i="3"/>
  <c r="P14" i="3" s="1"/>
  <c r="M14" i="3"/>
  <c r="L14" i="3"/>
  <c r="J14" i="3"/>
  <c r="I14" i="3"/>
  <c r="G14" i="3"/>
  <c r="O13" i="3"/>
  <c r="P13" i="3" s="1"/>
  <c r="M13" i="3"/>
  <c r="L13" i="3"/>
  <c r="J13" i="3"/>
  <c r="G13" i="3"/>
  <c r="P12" i="3"/>
  <c r="O12" i="3"/>
  <c r="M12" i="3"/>
  <c r="L12" i="3"/>
  <c r="J12" i="3"/>
  <c r="G12" i="3"/>
  <c r="O11" i="3"/>
  <c r="P11" i="3" s="1"/>
  <c r="M11" i="3"/>
  <c r="L11" i="3"/>
  <c r="J11" i="3"/>
  <c r="I11" i="3"/>
  <c r="G11" i="3"/>
  <c r="B11" i="3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O10" i="3"/>
  <c r="P10" i="3" s="1"/>
  <c r="P85" i="3" s="1"/>
  <c r="M10" i="3"/>
  <c r="L10" i="3"/>
  <c r="J10" i="3"/>
  <c r="I10" i="3"/>
  <c r="G10" i="3"/>
  <c r="G85" i="3" l="1"/>
  <c r="P86" i="3"/>
  <c r="P87" i="3" s="1"/>
  <c r="I13" i="3"/>
  <c r="I17" i="3"/>
  <c r="I21" i="3"/>
  <c r="I25" i="3"/>
  <c r="I29" i="3"/>
  <c r="I33" i="3"/>
  <c r="I37" i="3"/>
  <c r="I41" i="3"/>
  <c r="I45" i="3"/>
  <c r="I49" i="3"/>
  <c r="I53" i="3"/>
  <c r="I57" i="3"/>
  <c r="I61" i="3"/>
  <c r="I65" i="3"/>
  <c r="I69" i="3"/>
  <c r="I73" i="3"/>
  <c r="I12" i="3"/>
  <c r="I16" i="3"/>
  <c r="I20" i="3"/>
  <c r="I24" i="3"/>
  <c r="I28" i="3"/>
  <c r="I32" i="3"/>
  <c r="I36" i="3"/>
  <c r="I40" i="3"/>
  <c r="I44" i="3"/>
  <c r="I48" i="3"/>
  <c r="I52" i="3"/>
  <c r="I56" i="3"/>
  <c r="I60" i="3"/>
  <c r="I64" i="3"/>
  <c r="I68" i="3"/>
  <c r="I72" i="3"/>
  <c r="I75" i="3"/>
  <c r="I77" i="3"/>
  <c r="I79" i="3"/>
</calcChain>
</file>

<file path=xl/sharedStrings.xml><?xml version="1.0" encoding="utf-8"?>
<sst xmlns="http://schemas.openxmlformats.org/spreadsheetml/2006/main" count="180" uniqueCount="110">
  <si>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</si>
  <si>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</si>
  <si>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Продукция 7</t>
  </si>
  <si>
    <t>Продукция 8</t>
  </si>
  <si>
    <t>Продукция 9</t>
  </si>
  <si>
    <t>Продукция 10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</si>
  <si>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</si>
  <si>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</si>
  <si>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</si>
  <si>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</si>
  <si>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</si>
  <si>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</si>
  <si>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</si>
  <si>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</si>
  <si>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</si>
  <si>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</si>
  <si>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</si>
  <si>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</si>
  <si>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</si>
  <si>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</si>
  <si>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</si>
  <si>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</si>
  <si>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</si>
  <si>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</si>
  <si>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</si>
  <si>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</si>
  <si>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</si>
  <si>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</si>
  <si>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Подвеска провода АС-50 (6-10 кВ)</t>
  </si>
  <si>
    <t>Подвеска провода СИП3 1*50</t>
  </si>
  <si>
    <t>Подвеска провода СИП3 1*70</t>
  </si>
  <si>
    <t>Подвеска провода СИП3 1*95</t>
  </si>
  <si>
    <t>Переход ВЛ-6(10) кВ через  автодорогу 2-3 кат.</t>
  </si>
  <si>
    <t>Переход ВЛ-6(10) кВ через  автодорогу 1-2 кат.</t>
  </si>
  <si>
    <t>Подвеска проводов ВЛ 10 кВ на переходах через препятствия: водные преграды</t>
  </si>
  <si>
    <t>Установка РЛНД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</si>
  <si>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</si>
  <si>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</si>
  <si>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</si>
  <si>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Подвеска провода СИП2А 3*50 + 1*70</t>
  </si>
  <si>
    <t>Подвеска провода СИП2А 3*70 + 1*70</t>
  </si>
  <si>
    <t>Подвеска провода СИП2А 3*95 + 1*70</t>
  </si>
  <si>
    <t>Подвеска провода СИП2А 3*50 + 1*70 по сущ.опорам</t>
  </si>
  <si>
    <t>Подвеска провода СИП2А 3*70 + 1*70 по сущ.опорам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</si>
  <si>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</si>
  <si>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</si>
  <si>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</si>
  <si>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</si>
  <si>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</si>
  <si>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</si>
  <si>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>Строительство КЛ-0,4 кВ (ААБл-1 4х120)</t>
  </si>
  <si>
    <t>Строительство КЛ-6(10) кВ (ААБл 3х240-10)</t>
  </si>
  <si>
    <t>Строительство СТП-25 кВА</t>
  </si>
  <si>
    <t>Строительство СТП-40 кВА</t>
  </si>
  <si>
    <t>Строительство СТП-63 кВА</t>
  </si>
  <si>
    <t>Строительство СТП-100 кВА</t>
  </si>
  <si>
    <t>Строительство СТП-160 кВА</t>
  </si>
  <si>
    <t>Строительство КТПН-40 кВА</t>
  </si>
  <si>
    <t>Строительство КТПН-63 кВА</t>
  </si>
  <si>
    <t>Строительство КТПН-100 кВА</t>
  </si>
  <si>
    <t>Строительство КТПН-160 кВА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</si>
  <si>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</si>
  <si>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</si>
  <si>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</si>
  <si>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</si>
  <si>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</si>
  <si>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</si>
  <si>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</si>
  <si>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</si>
  <si>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</si>
  <si>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</si>
  <si>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</si>
  <si>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Установка АВ-0,4 кВ</t>
  </si>
  <si>
    <t>Установка рубильника 0,4 кВ</t>
  </si>
  <si>
    <t>Установка ТТ 0,4 кВ</t>
  </si>
  <si>
    <t>Монтаж ошиновки</t>
  </si>
  <si>
    <t>Чистка просеки</t>
  </si>
  <si>
    <t>Валка ОСД</t>
  </si>
  <si>
    <t>Подрезка крон</t>
  </si>
  <si>
    <t xml:space="preserve">Демонтаж одностоечной ж/б опоры </t>
  </si>
  <si>
    <t xml:space="preserve">Демонтаж одностоечной ж/б опоры с 1 подкосом </t>
  </si>
  <si>
    <t xml:space="preserve">Демонтаж одностоечной ж/б опоры с 2 подкосами 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</si>
  <si>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</si>
  <si>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</si>
  <si>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одностоечной опоры с 2 подкосами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</si>
  <si>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</si>
  <si>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</si>
  <si>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</si>
  <si>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</si>
  <si>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РЛНД</t>
  </si>
  <si>
    <t>Демонтаж ТМГ</t>
  </si>
  <si>
    <t>Демонтаж АВ</t>
  </si>
  <si>
    <t>Демонтаж рубильника 0,4 кВ</t>
  </si>
  <si>
    <t>Демонтаж ТТ</t>
  </si>
  <si>
    <t>Демонтаж ошиновки</t>
  </si>
  <si>
    <t>ГНБ-переход КЛ-6(10) кВ (ААБл 3х240-10)</t>
  </si>
  <si>
    <t>1 опора</t>
  </si>
  <si>
    <t>1 км (3 провода)</t>
  </si>
  <si>
    <t>1 переход</t>
  </si>
  <si>
    <t>1 шт.</t>
  </si>
  <si>
    <t>1 км</t>
  </si>
  <si>
    <t xml:space="preserve">1 км </t>
  </si>
  <si>
    <t>1 компл. (3 фазы)</t>
  </si>
  <si>
    <t>10 м</t>
  </si>
  <si>
    <t>1 Га</t>
  </si>
  <si>
    <t>1 дерево</t>
  </si>
  <si>
    <t>100 м</t>
  </si>
  <si>
    <t>Закупка 106.1 (Поставка подр.)</t>
  </si>
  <si>
    <t>19 500 000.00</t>
  </si>
  <si>
    <t>Приложение 8 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</si>
</sst>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/>
      <top/>
      <bottom style="thin">
        <color rgb="FF00206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" fontId="8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1" fillId="4" borderId="17" xfId="0" applyNumberFormat="1" applyFont="1" applyFill="1" applyBorder="1" applyAlignment="1">
      <alignment horizontal="center" vertical="center" wrapText="1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7" xfId="0" applyNumberFormat="1" applyFont="1" applyFill="1" applyBorder="1" applyAlignment="1" applyProtection="1">
      <alignment horizontal="center" vertical="top" wrapText="1"/>
    </xf>
    <xf numFmtId="4" fontId="5" fillId="4" borderId="4" xfId="0" applyNumberFormat="1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2" fontId="11" fillId="0" borderId="28" xfId="0" applyNumberFormat="1" applyFont="1" applyFill="1" applyBorder="1" applyAlignment="1">
      <alignment horizontal="center" vertical="center" wrapText="1"/>
    </xf>
    <xf numFmtId="1" fontId="11" fillId="0" borderId="28" xfId="0" applyNumberFormat="1" applyFont="1" applyFill="1" applyBorder="1" applyAlignment="1">
      <alignment horizontal="center" vertical="center" wrapText="1"/>
    </xf>
    <xf numFmtId="4" fontId="12" fillId="6" borderId="28" xfId="0" applyNumberFormat="1" applyFont="1" applyFill="1" applyBorder="1" applyAlignment="1" applyProtection="1">
      <alignment horizontal="center" vertical="center" wrapText="1"/>
    </xf>
    <xf numFmtId="2" fontId="12" fillId="2" borderId="28" xfId="0" applyNumberFormat="1" applyFont="1" applyFill="1" applyBorder="1" applyAlignment="1" applyProtection="1">
      <alignment horizontal="center" vertical="center" wrapText="1"/>
      <protection locked="0"/>
    </xf>
    <xf numFmtId="3" fontId="12" fillId="0" borderId="28" xfId="0" applyNumberFormat="1" applyFont="1" applyBorder="1" applyAlignment="1">
      <alignment horizontal="center" vertical="center"/>
    </xf>
    <xf numFmtId="2" fontId="11" fillId="0" borderId="28" xfId="0" applyNumberFormat="1" applyFont="1" applyFill="1" applyBorder="1" applyAlignment="1">
      <alignment horizontal="left" vertical="center" wrapText="1"/>
    </xf>
    <xf numFmtId="2" fontId="12" fillId="2" borderId="28" xfId="0" applyNumberFormat="1" applyFont="1" applyFill="1" applyBorder="1" applyAlignment="1" applyProtection="1">
      <alignment horizontal="left" vertical="center" wrapText="1"/>
      <protection locked="0"/>
    </xf>
    <xf numFmtId="4" fontId="11" fillId="0" borderId="28" xfId="0" applyNumberFormat="1" applyFont="1" applyFill="1" applyBorder="1" applyAlignment="1">
      <alignment horizontal="center" vertical="center" wrapText="1"/>
    </xf>
    <xf numFmtId="4" fontId="12" fillId="2" borderId="28" xfId="0" applyNumberFormat="1" applyFont="1" applyFill="1" applyBorder="1" applyAlignment="1" applyProtection="1">
      <alignment horizontal="center" vertical="center" wrapText="1"/>
      <protection locked="0"/>
    </xf>
    <xf numFmtId="3" fontId="4" fillId="6" borderId="7" xfId="0" applyNumberFormat="1" applyFont="1" applyFill="1" applyBorder="1" applyAlignment="1">
      <alignment horizontal="center"/>
    </xf>
    <xf numFmtId="4" fontId="1" fillId="4" borderId="28" xfId="0" applyNumberFormat="1" applyFont="1" applyFill="1" applyBorder="1" applyAlignment="1">
      <alignment horizontal="center" vertical="center" wrapText="1"/>
    </xf>
    <xf numFmtId="9" fontId="8" fillId="2" borderId="28" xfId="0" applyNumberFormat="1" applyFont="1" applyFill="1" applyBorder="1" applyAlignment="1" applyProtection="1">
      <alignment horizontal="center" vertical="top" wrapText="1"/>
    </xf>
    <xf numFmtId="4" fontId="2" fillId="4" borderId="2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justify" vertical="center" wrapText="1"/>
    </xf>
    <xf numFmtId="0" fontId="7" fillId="5" borderId="25" xfId="0" applyFont="1" applyFill="1" applyBorder="1" applyAlignment="1">
      <alignment horizontal="justify" vertical="center" wrapText="1"/>
    </xf>
    <xf numFmtId="4" fontId="9" fillId="4" borderId="28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8" fillId="4" borderId="28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16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0"/>
  <sheetViews>
    <sheetView tabSelected="1" topLeftCell="B1" zoomScaleNormal="100" workbookViewId="0">
      <selection activeCell="J5" sqref="J5"/>
    </sheetView>
  </sheetViews>
  <sheetFormatPr defaultRowHeight="15" x14ac:dyDescent="0.25"/>
  <cols>
    <col min="1" max="1" width="4.5703125" customWidth="1"/>
    <col min="2" max="2" width="9.140625" customWidth="1"/>
    <col min="3" max="3" width="35" customWidth="1"/>
    <col min="4" max="4" width="12" customWidth="1"/>
    <col min="5" max="5" width="17.140625" customWidth="1"/>
    <col min="6" max="6" width="15" customWidth="1"/>
    <col min="7" max="7" width="22.85546875" customWidth="1"/>
    <col min="10" max="10" width="24.42578125" customWidth="1"/>
    <col min="11" max="11" width="21.28515625" customWidth="1"/>
    <col min="12" max="12" width="13.425781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18.75" x14ac:dyDescent="0.25">
      <c r="B1" s="43" t="s">
        <v>109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.75" x14ac:dyDescent="0.25">
      <c r="B2" s="43" t="s">
        <v>107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thickBot="1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9.25" customHeight="1" thickBot="1" x14ac:dyDescent="0.3">
      <c r="B4" s="44" t="s">
        <v>15</v>
      </c>
      <c r="C4" s="45"/>
      <c r="D4" s="45"/>
      <c r="E4" s="46"/>
      <c r="F4" s="25" t="s">
        <v>108</v>
      </c>
      <c r="G4" s="22" t="s">
        <v>6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B5" s="47" t="s">
        <v>18</v>
      </c>
      <c r="C5" s="47"/>
      <c r="D5" s="47"/>
      <c r="E5" s="47"/>
      <c r="F5" s="47"/>
      <c r="G5" s="4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6.5" thickBot="1" x14ac:dyDescent="0.3">
      <c r="B8" s="48" t="s">
        <v>16</v>
      </c>
      <c r="C8" s="46"/>
      <c r="D8" s="49"/>
      <c r="E8" s="49"/>
      <c r="F8" s="50"/>
      <c r="G8" s="51"/>
      <c r="H8" s="5"/>
      <c r="I8" s="44" t="s">
        <v>7</v>
      </c>
      <c r="J8" s="45"/>
      <c r="K8" s="45"/>
      <c r="L8" s="45"/>
      <c r="M8" s="45"/>
      <c r="N8" s="45"/>
      <c r="O8" s="45"/>
      <c r="P8" s="52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26" t="s">
        <v>8</v>
      </c>
      <c r="C9" s="27" t="s">
        <v>0</v>
      </c>
      <c r="D9" s="27" t="s">
        <v>12</v>
      </c>
      <c r="E9" s="28" t="s">
        <v>13</v>
      </c>
      <c r="F9" s="28" t="s">
        <v>9</v>
      </c>
      <c r="G9" s="29" t="s">
        <v>14</v>
      </c>
      <c r="H9" s="1"/>
      <c r="I9" s="7" t="s">
        <v>8</v>
      </c>
      <c r="J9" s="8" t="s">
        <v>1</v>
      </c>
      <c r="K9" s="9" t="s">
        <v>19</v>
      </c>
      <c r="L9" s="8" t="s">
        <v>12</v>
      </c>
      <c r="M9" s="9" t="s">
        <v>13</v>
      </c>
      <c r="N9" s="9" t="s">
        <v>20</v>
      </c>
      <c r="O9" s="9" t="s">
        <v>9</v>
      </c>
      <c r="P9" s="10" t="s">
        <v>21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5.5" x14ac:dyDescent="0.25">
      <c r="A10" s="6"/>
      <c r="B10" s="34">
        <v>1</v>
      </c>
      <c r="C10" s="35" t="s">
        <v>25</v>
      </c>
      <c r="D10" s="30" t="s">
        <v>96</v>
      </c>
      <c r="E10" s="37">
        <v>27518</v>
      </c>
      <c r="F10" s="31">
        <v>1</v>
      </c>
      <c r="G10" s="32">
        <f>E10*F10</f>
        <v>27518</v>
      </c>
      <c r="H10" s="1"/>
      <c r="I10" s="39">
        <f>B10</f>
        <v>1</v>
      </c>
      <c r="J10" s="19" t="str">
        <f>C10</f>
        <v>Установка одностоечной опоры 6(10) кВ</v>
      </c>
      <c r="K10" s="13"/>
      <c r="L10" s="20" t="str">
        <f>D10</f>
        <v>1 опора</v>
      </c>
      <c r="M10" s="23">
        <f>E10</f>
        <v>27518</v>
      </c>
      <c r="N10" s="11"/>
      <c r="O10" s="20">
        <f>F10</f>
        <v>1</v>
      </c>
      <c r="P10" s="21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8.25" x14ac:dyDescent="0.25">
      <c r="A11" s="6"/>
      <c r="B11" s="34">
        <f>B10+1</f>
        <v>2</v>
      </c>
      <c r="C11" s="35" t="s">
        <v>26</v>
      </c>
      <c r="D11" s="30" t="s">
        <v>96</v>
      </c>
      <c r="E11" s="37">
        <v>55783</v>
      </c>
      <c r="F11" s="31">
        <v>1</v>
      </c>
      <c r="G11" s="32">
        <f t="shared" ref="G11:G74" si="0">E11*F11</f>
        <v>55783</v>
      </c>
      <c r="H11" s="1"/>
      <c r="I11" s="18">
        <f t="shared" ref="I11:J84" si="1">B11</f>
        <v>2</v>
      </c>
      <c r="J11" s="19" t="str">
        <f t="shared" si="1"/>
        <v>Установка одностоечной опоры с 1 подкосом 6(10) кВ</v>
      </c>
      <c r="K11" s="13"/>
      <c r="L11" s="20" t="str">
        <f t="shared" ref="L11:M84" si="2">D11</f>
        <v>1 опора</v>
      </c>
      <c r="M11" s="23">
        <f t="shared" si="2"/>
        <v>55783</v>
      </c>
      <c r="N11" s="11"/>
      <c r="O11" s="20">
        <f t="shared" ref="O11:O84" si="3">F11</f>
        <v>1</v>
      </c>
      <c r="P11" s="21">
        <f t="shared" ref="P11:P84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8.25" x14ac:dyDescent="0.25">
      <c r="A12" s="6"/>
      <c r="B12" s="34">
        <f t="shared" ref="B12:B75" si="5">B11+1</f>
        <v>3</v>
      </c>
      <c r="C12" s="35" t="s">
        <v>27</v>
      </c>
      <c r="D12" s="30" t="s">
        <v>96</v>
      </c>
      <c r="E12" s="37">
        <v>75118</v>
      </c>
      <c r="F12" s="31">
        <v>1</v>
      </c>
      <c r="G12" s="32">
        <f t="shared" si="0"/>
        <v>75118</v>
      </c>
      <c r="H12" s="1"/>
      <c r="I12" s="18">
        <f t="shared" si="1"/>
        <v>3</v>
      </c>
      <c r="J12" s="19" t="str">
        <f t="shared" si="1"/>
        <v>Установка одностоечной опоры с 2 подкосами 6(10) кВ</v>
      </c>
      <c r="K12" s="13"/>
      <c r="L12" s="20" t="str">
        <f t="shared" si="2"/>
        <v>1 опора</v>
      </c>
      <c r="M12" s="23">
        <f t="shared" si="2"/>
        <v>75118</v>
      </c>
      <c r="N12" s="11"/>
      <c r="O12" s="20">
        <f t="shared" si="3"/>
        <v>1</v>
      </c>
      <c r="P12" s="21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5.5" x14ac:dyDescent="0.25">
      <c r="A13" s="6"/>
      <c r="B13" s="34">
        <f t="shared" si="5"/>
        <v>4</v>
      </c>
      <c r="C13" s="35" t="s">
        <v>28</v>
      </c>
      <c r="D13" s="30" t="s">
        <v>97</v>
      </c>
      <c r="E13" s="37">
        <v>209735</v>
      </c>
      <c r="F13" s="31">
        <v>1</v>
      </c>
      <c r="G13" s="32">
        <f t="shared" si="0"/>
        <v>209735</v>
      </c>
      <c r="H13" s="1"/>
      <c r="I13" s="18">
        <f t="shared" si="1"/>
        <v>4</v>
      </c>
      <c r="J13" s="19" t="str">
        <f t="shared" si="1"/>
        <v>Подвеска провода АС-50 (6-10 кВ)</v>
      </c>
      <c r="K13" s="13"/>
      <c r="L13" s="20" t="str">
        <f t="shared" si="2"/>
        <v>1 км (3 провода)</v>
      </c>
      <c r="M13" s="23">
        <f t="shared" si="2"/>
        <v>209735</v>
      </c>
      <c r="N13" s="11"/>
      <c r="O13" s="20">
        <f t="shared" si="3"/>
        <v>1</v>
      </c>
      <c r="P13" s="21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5.5" x14ac:dyDescent="0.25">
      <c r="A14" s="6"/>
      <c r="B14" s="34">
        <f t="shared" si="5"/>
        <v>5</v>
      </c>
      <c r="C14" s="35" t="s">
        <v>29</v>
      </c>
      <c r="D14" s="30" t="s">
        <v>97</v>
      </c>
      <c r="E14" s="37">
        <v>278183</v>
      </c>
      <c r="F14" s="31">
        <v>1</v>
      </c>
      <c r="G14" s="32">
        <f t="shared" si="0"/>
        <v>278183</v>
      </c>
      <c r="H14" s="1"/>
      <c r="I14" s="18">
        <f t="shared" si="1"/>
        <v>5</v>
      </c>
      <c r="J14" s="19" t="str">
        <f t="shared" si="1"/>
        <v>Подвеска провода СИП3 1*50</v>
      </c>
      <c r="K14" s="13"/>
      <c r="L14" s="20" t="str">
        <f t="shared" si="2"/>
        <v>1 км (3 провода)</v>
      </c>
      <c r="M14" s="23">
        <f t="shared" si="2"/>
        <v>278183</v>
      </c>
      <c r="N14" s="11"/>
      <c r="O14" s="20">
        <f t="shared" si="3"/>
        <v>1</v>
      </c>
      <c r="P14" s="21">
        <f t="shared" si="4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5.5" x14ac:dyDescent="0.25">
      <c r="A15" s="6"/>
      <c r="B15" s="34">
        <f t="shared" si="5"/>
        <v>6</v>
      </c>
      <c r="C15" s="35" t="s">
        <v>30</v>
      </c>
      <c r="D15" s="30" t="s">
        <v>97</v>
      </c>
      <c r="E15" s="37">
        <v>359288</v>
      </c>
      <c r="F15" s="31">
        <v>1</v>
      </c>
      <c r="G15" s="32">
        <f t="shared" si="0"/>
        <v>359288</v>
      </c>
      <c r="H15" s="1"/>
      <c r="I15" s="18">
        <f t="shared" si="1"/>
        <v>6</v>
      </c>
      <c r="J15" s="19" t="str">
        <f t="shared" si="1"/>
        <v>Подвеска провода СИП3 1*70</v>
      </c>
      <c r="K15" s="13"/>
      <c r="L15" s="20" t="str">
        <f t="shared" si="2"/>
        <v>1 км (3 провода)</v>
      </c>
      <c r="M15" s="23">
        <f t="shared" si="2"/>
        <v>359288</v>
      </c>
      <c r="N15" s="11"/>
      <c r="O15" s="20">
        <f t="shared" si="3"/>
        <v>1</v>
      </c>
      <c r="P15" s="21">
        <f t="shared" si="4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5.5" x14ac:dyDescent="0.25">
      <c r="A16" s="6"/>
      <c r="B16" s="34">
        <f t="shared" si="5"/>
        <v>7</v>
      </c>
      <c r="C16" s="35" t="s">
        <v>31</v>
      </c>
      <c r="D16" s="30" t="s">
        <v>97</v>
      </c>
      <c r="E16" s="37">
        <v>422639</v>
      </c>
      <c r="F16" s="31">
        <v>1</v>
      </c>
      <c r="G16" s="32">
        <f t="shared" si="0"/>
        <v>422639</v>
      </c>
      <c r="H16" s="1"/>
      <c r="I16" s="18">
        <f t="shared" si="1"/>
        <v>7</v>
      </c>
      <c r="J16" s="19" t="str">
        <f t="shared" si="1"/>
        <v>Подвеска провода СИП3 1*95</v>
      </c>
      <c r="K16" s="13"/>
      <c r="L16" s="20" t="str">
        <f t="shared" si="2"/>
        <v>1 км (3 провода)</v>
      </c>
      <c r="M16" s="23">
        <f t="shared" si="2"/>
        <v>422639</v>
      </c>
      <c r="N16" s="11"/>
      <c r="O16" s="20">
        <f t="shared" si="3"/>
        <v>1</v>
      </c>
      <c r="P16" s="21">
        <f t="shared" si="4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5.5" x14ac:dyDescent="0.25">
      <c r="A17" s="6"/>
      <c r="B17" s="34">
        <f t="shared" si="5"/>
        <v>8</v>
      </c>
      <c r="C17" s="35" t="s">
        <v>32</v>
      </c>
      <c r="D17" s="30" t="s">
        <v>98</v>
      </c>
      <c r="E17" s="37">
        <v>16606</v>
      </c>
      <c r="F17" s="31">
        <v>1</v>
      </c>
      <c r="G17" s="32">
        <f t="shared" si="0"/>
        <v>16606</v>
      </c>
      <c r="H17" s="1"/>
      <c r="I17" s="18">
        <f t="shared" si="1"/>
        <v>8</v>
      </c>
      <c r="J17" s="19" t="str">
        <f t="shared" si="1"/>
        <v>Переход ВЛ-6(10) кВ через  автодорогу 2-3 кат.</v>
      </c>
      <c r="K17" s="13"/>
      <c r="L17" s="20" t="str">
        <f t="shared" si="2"/>
        <v>1 переход</v>
      </c>
      <c r="M17" s="23">
        <f t="shared" si="2"/>
        <v>16606</v>
      </c>
      <c r="N17" s="11"/>
      <c r="O17" s="20">
        <f t="shared" si="3"/>
        <v>1</v>
      </c>
      <c r="P17" s="21">
        <f t="shared" si="4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5.5" x14ac:dyDescent="0.25">
      <c r="A18" s="6"/>
      <c r="B18" s="34">
        <f t="shared" si="5"/>
        <v>9</v>
      </c>
      <c r="C18" s="35" t="s">
        <v>33</v>
      </c>
      <c r="D18" s="30" t="s">
        <v>98</v>
      </c>
      <c r="E18" s="37">
        <v>11490</v>
      </c>
      <c r="F18" s="31">
        <v>1</v>
      </c>
      <c r="G18" s="32">
        <f t="shared" si="0"/>
        <v>11490</v>
      </c>
      <c r="H18" s="1"/>
      <c r="I18" s="18">
        <f t="shared" si="1"/>
        <v>9</v>
      </c>
      <c r="J18" s="19" t="str">
        <f t="shared" si="1"/>
        <v>Переход ВЛ-6(10) кВ через  автодорогу 1-2 кат.</v>
      </c>
      <c r="K18" s="13"/>
      <c r="L18" s="20" t="str">
        <f t="shared" si="2"/>
        <v>1 переход</v>
      </c>
      <c r="M18" s="23">
        <f t="shared" si="2"/>
        <v>11490</v>
      </c>
      <c r="N18" s="11"/>
      <c r="O18" s="20">
        <f t="shared" si="3"/>
        <v>1</v>
      </c>
      <c r="P18" s="21">
        <f t="shared" si="4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51" x14ac:dyDescent="0.25">
      <c r="A19" s="6"/>
      <c r="B19" s="34">
        <f t="shared" si="5"/>
        <v>10</v>
      </c>
      <c r="C19" s="35" t="s">
        <v>34</v>
      </c>
      <c r="D19" s="30" t="s">
        <v>98</v>
      </c>
      <c r="E19" s="37">
        <v>13636</v>
      </c>
      <c r="F19" s="31">
        <v>1</v>
      </c>
      <c r="G19" s="32">
        <f t="shared" si="0"/>
        <v>13636</v>
      </c>
      <c r="H19" s="1"/>
      <c r="I19" s="18">
        <f t="shared" si="1"/>
        <v>10</v>
      </c>
      <c r="J19" s="19" t="str">
        <f t="shared" si="1"/>
        <v>Подвеска проводов ВЛ 10 кВ на переходах через препятствия: водные преграды</v>
      </c>
      <c r="K19" s="13"/>
      <c r="L19" s="20" t="str">
        <f t="shared" si="2"/>
        <v>1 переход</v>
      </c>
      <c r="M19" s="23">
        <f t="shared" si="2"/>
        <v>13636</v>
      </c>
      <c r="N19" s="11"/>
      <c r="O19" s="20">
        <f t="shared" si="3"/>
        <v>1</v>
      </c>
      <c r="P19" s="21">
        <f t="shared" si="4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6"/>
      <c r="B20" s="34">
        <f t="shared" si="5"/>
        <v>11</v>
      </c>
      <c r="C20" s="35" t="s">
        <v>35</v>
      </c>
      <c r="D20" s="30" t="s">
        <v>99</v>
      </c>
      <c r="E20" s="37">
        <v>33153</v>
      </c>
      <c r="F20" s="31">
        <v>1</v>
      </c>
      <c r="G20" s="32">
        <f t="shared" si="0"/>
        <v>33153</v>
      </c>
      <c r="H20" s="1"/>
      <c r="I20" s="18">
        <f t="shared" si="1"/>
        <v>11</v>
      </c>
      <c r="J20" s="19" t="str">
        <f t="shared" si="1"/>
        <v>Установка РЛНД</v>
      </c>
      <c r="K20" s="13"/>
      <c r="L20" s="20" t="str">
        <f t="shared" si="2"/>
        <v>1 шт.</v>
      </c>
      <c r="M20" s="23">
        <f t="shared" si="2"/>
        <v>33153</v>
      </c>
      <c r="N20" s="11"/>
      <c r="O20" s="20">
        <f t="shared" si="3"/>
        <v>1</v>
      </c>
      <c r="P20" s="21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5.5" x14ac:dyDescent="0.25">
      <c r="A21" s="6"/>
      <c r="B21" s="34">
        <f t="shared" si="5"/>
        <v>12</v>
      </c>
      <c r="C21" s="35" t="s">
        <v>36</v>
      </c>
      <c r="D21" s="30" t="s">
        <v>96</v>
      </c>
      <c r="E21" s="37">
        <v>20332</v>
      </c>
      <c r="F21" s="31">
        <v>1</v>
      </c>
      <c r="G21" s="32">
        <f t="shared" si="0"/>
        <v>20332</v>
      </c>
      <c r="H21" s="1"/>
      <c r="I21" s="18">
        <f t="shared" si="1"/>
        <v>12</v>
      </c>
      <c r="J21" s="19" t="str">
        <f t="shared" si="1"/>
        <v>Установка одностоечной опоры 0,4 кВ</v>
      </c>
      <c r="K21" s="13"/>
      <c r="L21" s="20" t="str">
        <f t="shared" si="2"/>
        <v>1 опора</v>
      </c>
      <c r="M21" s="23">
        <f t="shared" si="2"/>
        <v>20332</v>
      </c>
      <c r="N21" s="11"/>
      <c r="O21" s="20">
        <f t="shared" si="3"/>
        <v>1</v>
      </c>
      <c r="P21" s="21">
        <f t="shared" si="4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5.5" x14ac:dyDescent="0.25">
      <c r="A22" s="6"/>
      <c r="B22" s="34">
        <f t="shared" si="5"/>
        <v>13</v>
      </c>
      <c r="C22" s="35" t="s">
        <v>37</v>
      </c>
      <c r="D22" s="30" t="s">
        <v>96</v>
      </c>
      <c r="E22" s="37">
        <v>38022</v>
      </c>
      <c r="F22" s="31">
        <v>1</v>
      </c>
      <c r="G22" s="32">
        <f t="shared" si="0"/>
        <v>38022</v>
      </c>
      <c r="H22" s="1"/>
      <c r="I22" s="18">
        <f t="shared" si="1"/>
        <v>13</v>
      </c>
      <c r="J22" s="19" t="str">
        <f t="shared" si="1"/>
        <v>Установка одностоечной опоры с 1 подкосом 0,4 кВ</v>
      </c>
      <c r="K22" s="13"/>
      <c r="L22" s="20" t="str">
        <f t="shared" si="2"/>
        <v>1 опора</v>
      </c>
      <c r="M22" s="23">
        <f t="shared" si="2"/>
        <v>38022</v>
      </c>
      <c r="N22" s="11"/>
      <c r="O22" s="20">
        <f t="shared" si="3"/>
        <v>1</v>
      </c>
      <c r="P22" s="21">
        <f t="shared" si="4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5.5" x14ac:dyDescent="0.25">
      <c r="A23" s="6"/>
      <c r="B23" s="34">
        <f t="shared" si="5"/>
        <v>14</v>
      </c>
      <c r="C23" s="35" t="s">
        <v>38</v>
      </c>
      <c r="D23" s="30" t="s">
        <v>96</v>
      </c>
      <c r="E23" s="37">
        <v>54367</v>
      </c>
      <c r="F23" s="31">
        <v>1</v>
      </c>
      <c r="G23" s="32">
        <f t="shared" si="0"/>
        <v>54367</v>
      </c>
      <c r="H23" s="1"/>
      <c r="I23" s="18">
        <f t="shared" si="1"/>
        <v>14</v>
      </c>
      <c r="J23" s="19" t="str">
        <f t="shared" si="1"/>
        <v>Установка одностоечной опоры с 2 подкосами 0,4 кВ</v>
      </c>
      <c r="K23" s="13"/>
      <c r="L23" s="20" t="str">
        <f t="shared" si="2"/>
        <v>1 опора</v>
      </c>
      <c r="M23" s="23">
        <f t="shared" si="2"/>
        <v>54367</v>
      </c>
      <c r="N23" s="11"/>
      <c r="O23" s="20">
        <f t="shared" si="3"/>
        <v>1</v>
      </c>
      <c r="P23" s="21">
        <f t="shared" si="4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5.5" x14ac:dyDescent="0.25">
      <c r="A24" s="6"/>
      <c r="B24" s="34">
        <f t="shared" si="5"/>
        <v>15</v>
      </c>
      <c r="C24" s="35" t="s">
        <v>39</v>
      </c>
      <c r="D24" s="30" t="s">
        <v>100</v>
      </c>
      <c r="E24" s="37">
        <v>286766</v>
      </c>
      <c r="F24" s="31">
        <v>1</v>
      </c>
      <c r="G24" s="32">
        <f t="shared" si="0"/>
        <v>286766</v>
      </c>
      <c r="H24" s="1"/>
      <c r="I24" s="18">
        <f t="shared" si="1"/>
        <v>15</v>
      </c>
      <c r="J24" s="19" t="str">
        <f t="shared" si="1"/>
        <v>Подвеска провода СИП2А 3*50 + 1*70</v>
      </c>
      <c r="K24" s="13"/>
      <c r="L24" s="20" t="str">
        <f t="shared" si="2"/>
        <v>1 км</v>
      </c>
      <c r="M24" s="23">
        <f t="shared" si="2"/>
        <v>286766</v>
      </c>
      <c r="N24" s="11"/>
      <c r="O24" s="20">
        <f t="shared" si="3"/>
        <v>1</v>
      </c>
      <c r="P24" s="21">
        <f t="shared" si="4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5.5" x14ac:dyDescent="0.25">
      <c r="A25" s="6"/>
      <c r="B25" s="34">
        <f t="shared" si="5"/>
        <v>16</v>
      </c>
      <c r="C25" s="35" t="s">
        <v>40</v>
      </c>
      <c r="D25" s="30" t="s">
        <v>100</v>
      </c>
      <c r="E25" s="37">
        <v>341861</v>
      </c>
      <c r="F25" s="31">
        <v>1</v>
      </c>
      <c r="G25" s="32">
        <f t="shared" si="0"/>
        <v>341861</v>
      </c>
      <c r="H25" s="1"/>
      <c r="I25" s="18">
        <f t="shared" si="1"/>
        <v>16</v>
      </c>
      <c r="J25" s="19" t="str">
        <f t="shared" si="1"/>
        <v>Подвеска провода СИП2А 3*70 + 1*70</v>
      </c>
      <c r="K25" s="13"/>
      <c r="L25" s="20" t="str">
        <f t="shared" si="2"/>
        <v>1 км</v>
      </c>
      <c r="M25" s="23">
        <f t="shared" si="2"/>
        <v>341861</v>
      </c>
      <c r="N25" s="11"/>
      <c r="O25" s="20">
        <f t="shared" si="3"/>
        <v>1</v>
      </c>
      <c r="P25" s="21">
        <f t="shared" si="4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5.5" x14ac:dyDescent="0.25">
      <c r="A26" s="6"/>
      <c r="B26" s="34">
        <f t="shared" si="5"/>
        <v>17</v>
      </c>
      <c r="C26" s="35" t="s">
        <v>41</v>
      </c>
      <c r="D26" s="30" t="s">
        <v>100</v>
      </c>
      <c r="E26" s="37">
        <v>418667</v>
      </c>
      <c r="F26" s="31">
        <v>1</v>
      </c>
      <c r="G26" s="32">
        <f t="shared" si="0"/>
        <v>418667</v>
      </c>
      <c r="H26" s="1"/>
      <c r="I26" s="18">
        <f t="shared" si="1"/>
        <v>17</v>
      </c>
      <c r="J26" s="19" t="str">
        <f t="shared" si="1"/>
        <v>Подвеска провода СИП2А 3*95 + 1*70</v>
      </c>
      <c r="K26" s="13"/>
      <c r="L26" s="20" t="str">
        <f t="shared" si="2"/>
        <v>1 км</v>
      </c>
      <c r="M26" s="23">
        <f t="shared" si="2"/>
        <v>418667</v>
      </c>
      <c r="N26" s="11"/>
      <c r="O26" s="20">
        <f t="shared" si="3"/>
        <v>1</v>
      </c>
      <c r="P26" s="21">
        <f t="shared" si="4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5.5" x14ac:dyDescent="0.25">
      <c r="A27" s="6"/>
      <c r="B27" s="34">
        <f t="shared" si="5"/>
        <v>18</v>
      </c>
      <c r="C27" s="35" t="s">
        <v>42</v>
      </c>
      <c r="D27" s="30" t="s">
        <v>100</v>
      </c>
      <c r="E27" s="37">
        <v>311267</v>
      </c>
      <c r="F27" s="31">
        <v>1</v>
      </c>
      <c r="G27" s="32">
        <f t="shared" si="0"/>
        <v>311267</v>
      </c>
      <c r="H27" s="1"/>
      <c r="I27" s="18">
        <f t="shared" si="1"/>
        <v>18</v>
      </c>
      <c r="J27" s="19" t="str">
        <f t="shared" si="1"/>
        <v>Подвеска провода СИП2А 3*50 + 1*70 по сущ.опорам</v>
      </c>
      <c r="K27" s="13"/>
      <c r="L27" s="20" t="str">
        <f t="shared" si="2"/>
        <v>1 км</v>
      </c>
      <c r="M27" s="23">
        <f t="shared" si="2"/>
        <v>311267</v>
      </c>
      <c r="N27" s="11"/>
      <c r="O27" s="20">
        <f t="shared" si="3"/>
        <v>1</v>
      </c>
      <c r="P27" s="21">
        <f t="shared" si="4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5.5" x14ac:dyDescent="0.25">
      <c r="A28" s="6"/>
      <c r="B28" s="34">
        <f t="shared" si="5"/>
        <v>19</v>
      </c>
      <c r="C28" s="35" t="s">
        <v>43</v>
      </c>
      <c r="D28" s="30" t="s">
        <v>100</v>
      </c>
      <c r="E28" s="37">
        <v>366362</v>
      </c>
      <c r="F28" s="31">
        <v>1</v>
      </c>
      <c r="G28" s="32">
        <f t="shared" si="0"/>
        <v>366362</v>
      </c>
      <c r="H28" s="1"/>
      <c r="I28" s="18">
        <f t="shared" si="1"/>
        <v>19</v>
      </c>
      <c r="J28" s="19" t="str">
        <f t="shared" si="1"/>
        <v>Подвеска провода СИП2А 3*70 + 1*70 по сущ.опорам</v>
      </c>
      <c r="K28" s="13"/>
      <c r="L28" s="20" t="str">
        <f t="shared" si="2"/>
        <v>1 км</v>
      </c>
      <c r="M28" s="23">
        <f t="shared" si="2"/>
        <v>366362</v>
      </c>
      <c r="N28" s="11"/>
      <c r="O28" s="20">
        <f t="shared" si="3"/>
        <v>1</v>
      </c>
      <c r="P28" s="21">
        <f t="shared" si="4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5.5" x14ac:dyDescent="0.25">
      <c r="A29" s="6"/>
      <c r="B29" s="34">
        <f t="shared" si="5"/>
        <v>20</v>
      </c>
      <c r="C29" s="35" t="s">
        <v>44</v>
      </c>
      <c r="D29" s="30" t="s">
        <v>100</v>
      </c>
      <c r="E29" s="37">
        <v>443167</v>
      </c>
      <c r="F29" s="31">
        <v>1</v>
      </c>
      <c r="G29" s="32">
        <f t="shared" si="0"/>
        <v>443167</v>
      </c>
      <c r="H29" s="1"/>
      <c r="I29" s="18">
        <f t="shared" si="1"/>
        <v>20</v>
      </c>
      <c r="J29" s="19" t="str">
        <f t="shared" si="1"/>
        <v>Подвеска провода СИП2А 3*95 + 1*70 по сущ.опорам</v>
      </c>
      <c r="K29" s="13"/>
      <c r="L29" s="20" t="str">
        <f t="shared" si="2"/>
        <v>1 км</v>
      </c>
      <c r="M29" s="23">
        <f t="shared" si="2"/>
        <v>443167</v>
      </c>
      <c r="N29" s="11"/>
      <c r="O29" s="20">
        <f t="shared" si="3"/>
        <v>1</v>
      </c>
      <c r="P29" s="21">
        <f t="shared" si="4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5.5" x14ac:dyDescent="0.25">
      <c r="A30" s="6"/>
      <c r="B30" s="34">
        <f t="shared" si="5"/>
        <v>21</v>
      </c>
      <c r="C30" s="35" t="s">
        <v>45</v>
      </c>
      <c r="D30" s="30" t="s">
        <v>98</v>
      </c>
      <c r="E30" s="37">
        <v>5956</v>
      </c>
      <c r="F30" s="31">
        <v>1</v>
      </c>
      <c r="G30" s="32">
        <f t="shared" si="0"/>
        <v>5956</v>
      </c>
      <c r="H30" s="1"/>
      <c r="I30" s="18">
        <f t="shared" si="1"/>
        <v>21</v>
      </c>
      <c r="J30" s="19" t="str">
        <f t="shared" si="1"/>
        <v>Переход ВЛ-0,4 кВ через  автодорогу 2-3 кат.</v>
      </c>
      <c r="K30" s="13"/>
      <c r="L30" s="20" t="str">
        <f t="shared" si="2"/>
        <v>1 переход</v>
      </c>
      <c r="M30" s="23">
        <f t="shared" si="2"/>
        <v>5956</v>
      </c>
      <c r="N30" s="11"/>
      <c r="O30" s="20">
        <f t="shared" si="3"/>
        <v>1</v>
      </c>
      <c r="P30" s="21">
        <f t="shared" si="4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5.5" x14ac:dyDescent="0.25">
      <c r="A31" s="6"/>
      <c r="B31" s="34">
        <f t="shared" si="5"/>
        <v>22</v>
      </c>
      <c r="C31" s="35" t="s">
        <v>46</v>
      </c>
      <c r="D31" s="30" t="s">
        <v>98</v>
      </c>
      <c r="E31" s="37">
        <v>13215</v>
      </c>
      <c r="F31" s="31">
        <v>1</v>
      </c>
      <c r="G31" s="32">
        <f t="shared" si="0"/>
        <v>13215</v>
      </c>
      <c r="H31" s="1"/>
      <c r="I31" s="18">
        <f t="shared" si="1"/>
        <v>22</v>
      </c>
      <c r="J31" s="19" t="str">
        <f t="shared" si="1"/>
        <v>Переход ВЛ-0,4 кВ через  автодорогу 1-2 кат.</v>
      </c>
      <c r="K31" s="13"/>
      <c r="L31" s="20" t="str">
        <f t="shared" si="2"/>
        <v>1 переход</v>
      </c>
      <c r="M31" s="23">
        <f t="shared" si="2"/>
        <v>13215</v>
      </c>
      <c r="N31" s="11"/>
      <c r="O31" s="20">
        <f t="shared" si="3"/>
        <v>1</v>
      </c>
      <c r="P31" s="21">
        <f t="shared" si="4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5.5" x14ac:dyDescent="0.25">
      <c r="A32" s="6"/>
      <c r="B32" s="34">
        <f t="shared" si="5"/>
        <v>23</v>
      </c>
      <c r="C32" s="35" t="s">
        <v>47</v>
      </c>
      <c r="D32" s="30" t="s">
        <v>99</v>
      </c>
      <c r="E32" s="37">
        <v>3947</v>
      </c>
      <c r="F32" s="31">
        <v>1</v>
      </c>
      <c r="G32" s="32">
        <f t="shared" si="0"/>
        <v>3947</v>
      </c>
      <c r="H32" s="1"/>
      <c r="I32" s="18">
        <f t="shared" si="1"/>
        <v>23</v>
      </c>
      <c r="J32" s="19" t="str">
        <f t="shared" si="1"/>
        <v>Ответвление к зданию ВЛ 0,4 кВ в 2 провода</v>
      </c>
      <c r="K32" s="13"/>
      <c r="L32" s="20" t="str">
        <f t="shared" si="2"/>
        <v>1 шт.</v>
      </c>
      <c r="M32" s="23">
        <f t="shared" si="2"/>
        <v>3947</v>
      </c>
      <c r="N32" s="11"/>
      <c r="O32" s="20">
        <f t="shared" si="3"/>
        <v>1</v>
      </c>
      <c r="P32" s="21">
        <f t="shared" si="4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5.5" x14ac:dyDescent="0.25">
      <c r="A33" s="6"/>
      <c r="B33" s="34">
        <f t="shared" si="5"/>
        <v>24</v>
      </c>
      <c r="C33" s="35" t="s">
        <v>48</v>
      </c>
      <c r="D33" s="30" t="s">
        <v>99</v>
      </c>
      <c r="E33" s="37">
        <v>5758</v>
      </c>
      <c r="F33" s="31">
        <v>1</v>
      </c>
      <c r="G33" s="32">
        <f t="shared" si="0"/>
        <v>5758</v>
      </c>
      <c r="H33" s="1"/>
      <c r="I33" s="18">
        <f t="shared" si="1"/>
        <v>24</v>
      </c>
      <c r="J33" s="19" t="str">
        <f t="shared" si="1"/>
        <v>Ответвление к зданию ВЛ 0,4 кВ в 4 провода</v>
      </c>
      <c r="K33" s="13"/>
      <c r="L33" s="20" t="str">
        <f t="shared" si="2"/>
        <v>1 шт.</v>
      </c>
      <c r="M33" s="23">
        <f t="shared" si="2"/>
        <v>5758</v>
      </c>
      <c r="N33" s="11"/>
      <c r="O33" s="20">
        <f t="shared" si="3"/>
        <v>1</v>
      </c>
      <c r="P33" s="21">
        <f t="shared" si="4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8.25" x14ac:dyDescent="0.25">
      <c r="A34" s="6"/>
      <c r="B34" s="34">
        <f t="shared" si="5"/>
        <v>25</v>
      </c>
      <c r="C34" s="35" t="s">
        <v>49</v>
      </c>
      <c r="D34" s="30" t="s">
        <v>101</v>
      </c>
      <c r="E34" s="37">
        <v>177393</v>
      </c>
      <c r="F34" s="31">
        <v>1</v>
      </c>
      <c r="G34" s="32">
        <f t="shared" si="0"/>
        <v>177393</v>
      </c>
      <c r="H34" s="1"/>
      <c r="I34" s="18">
        <f t="shared" si="1"/>
        <v>25</v>
      </c>
      <c r="J34" s="19" t="str">
        <f t="shared" si="1"/>
        <v>Довеска фазных проводов АС на существующие опоры 0,4 кВ</v>
      </c>
      <c r="K34" s="13"/>
      <c r="L34" s="20" t="str">
        <f t="shared" si="2"/>
        <v xml:space="preserve">1 км </v>
      </c>
      <c r="M34" s="23">
        <f t="shared" si="2"/>
        <v>177393</v>
      </c>
      <c r="N34" s="11"/>
      <c r="O34" s="20">
        <f t="shared" si="3"/>
        <v>1</v>
      </c>
      <c r="P34" s="21">
        <f t="shared" si="4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5.5" x14ac:dyDescent="0.25">
      <c r="A35" s="6"/>
      <c r="B35" s="34">
        <f t="shared" si="5"/>
        <v>26</v>
      </c>
      <c r="C35" s="35" t="s">
        <v>50</v>
      </c>
      <c r="D35" s="30" t="s">
        <v>100</v>
      </c>
      <c r="E35" s="37">
        <v>3185333</v>
      </c>
      <c r="F35" s="31">
        <v>1</v>
      </c>
      <c r="G35" s="32">
        <f t="shared" si="0"/>
        <v>3185333</v>
      </c>
      <c r="H35" s="1"/>
      <c r="I35" s="18">
        <f t="shared" si="1"/>
        <v>26</v>
      </c>
      <c r="J35" s="19" t="str">
        <f t="shared" si="1"/>
        <v>Строительство КЛ-0,4 кВ (ААБл-1 4х120)</v>
      </c>
      <c r="K35" s="13"/>
      <c r="L35" s="20" t="str">
        <f t="shared" si="2"/>
        <v>1 км</v>
      </c>
      <c r="M35" s="23">
        <f t="shared" si="2"/>
        <v>3185333</v>
      </c>
      <c r="N35" s="11"/>
      <c r="O35" s="20">
        <f t="shared" si="3"/>
        <v>1</v>
      </c>
      <c r="P35" s="21">
        <f t="shared" si="4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5.5" x14ac:dyDescent="0.25">
      <c r="A36" s="6"/>
      <c r="B36" s="34">
        <f t="shared" si="5"/>
        <v>27</v>
      </c>
      <c r="C36" s="35" t="s">
        <v>51</v>
      </c>
      <c r="D36" s="30" t="s">
        <v>100</v>
      </c>
      <c r="E36" s="37">
        <v>3477560</v>
      </c>
      <c r="F36" s="31">
        <v>1</v>
      </c>
      <c r="G36" s="32">
        <f t="shared" si="0"/>
        <v>3477560</v>
      </c>
      <c r="H36" s="1"/>
      <c r="I36" s="18">
        <f t="shared" si="1"/>
        <v>27</v>
      </c>
      <c r="J36" s="19" t="str">
        <f t="shared" si="1"/>
        <v>Строительство КЛ-6(10) кВ (ААБл 3х240-10)</v>
      </c>
      <c r="K36" s="13"/>
      <c r="L36" s="20" t="str">
        <f t="shared" si="2"/>
        <v>1 км</v>
      </c>
      <c r="M36" s="23">
        <f t="shared" si="2"/>
        <v>3477560</v>
      </c>
      <c r="N36" s="11"/>
      <c r="O36" s="20">
        <f t="shared" si="3"/>
        <v>1</v>
      </c>
      <c r="P36" s="21">
        <f t="shared" si="4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6"/>
      <c r="B37" s="34">
        <f t="shared" si="5"/>
        <v>28</v>
      </c>
      <c r="C37" s="35" t="s">
        <v>52</v>
      </c>
      <c r="D37" s="30" t="s">
        <v>99</v>
      </c>
      <c r="E37" s="37">
        <v>336687</v>
      </c>
      <c r="F37" s="31">
        <v>1</v>
      </c>
      <c r="G37" s="32">
        <f t="shared" si="0"/>
        <v>336687</v>
      </c>
      <c r="H37" s="1"/>
      <c r="I37" s="18">
        <f t="shared" si="1"/>
        <v>28</v>
      </c>
      <c r="J37" s="19" t="str">
        <f t="shared" si="1"/>
        <v>Строительство СТП-25 кВА</v>
      </c>
      <c r="K37" s="13"/>
      <c r="L37" s="20" t="str">
        <f t="shared" si="2"/>
        <v>1 шт.</v>
      </c>
      <c r="M37" s="23">
        <f t="shared" si="2"/>
        <v>336687</v>
      </c>
      <c r="N37" s="11"/>
      <c r="O37" s="20">
        <f t="shared" si="3"/>
        <v>1</v>
      </c>
      <c r="P37" s="21">
        <f t="shared" si="4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6"/>
      <c r="B38" s="34">
        <f t="shared" si="5"/>
        <v>29</v>
      </c>
      <c r="C38" s="35" t="s">
        <v>53</v>
      </c>
      <c r="D38" s="30" t="s">
        <v>99</v>
      </c>
      <c r="E38" s="37">
        <v>383481</v>
      </c>
      <c r="F38" s="31">
        <v>1</v>
      </c>
      <c r="G38" s="32">
        <f t="shared" si="0"/>
        <v>383481</v>
      </c>
      <c r="H38" s="1"/>
      <c r="I38" s="18">
        <f t="shared" si="1"/>
        <v>29</v>
      </c>
      <c r="J38" s="19" t="str">
        <f t="shared" si="1"/>
        <v>Строительство СТП-40 кВА</v>
      </c>
      <c r="K38" s="13"/>
      <c r="L38" s="20" t="str">
        <f t="shared" si="2"/>
        <v>1 шт.</v>
      </c>
      <c r="M38" s="23">
        <f t="shared" si="2"/>
        <v>383481</v>
      </c>
      <c r="N38" s="11"/>
      <c r="O38" s="20">
        <f t="shared" si="3"/>
        <v>1</v>
      </c>
      <c r="P38" s="21">
        <f t="shared" si="4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6"/>
      <c r="B39" s="34">
        <f t="shared" si="5"/>
        <v>30</v>
      </c>
      <c r="C39" s="35" t="s">
        <v>54</v>
      </c>
      <c r="D39" s="30" t="s">
        <v>99</v>
      </c>
      <c r="E39" s="37">
        <v>479679</v>
      </c>
      <c r="F39" s="31">
        <v>1</v>
      </c>
      <c r="G39" s="32">
        <f t="shared" si="0"/>
        <v>479679</v>
      </c>
      <c r="H39" s="1"/>
      <c r="I39" s="18">
        <f t="shared" si="1"/>
        <v>30</v>
      </c>
      <c r="J39" s="19" t="str">
        <f t="shared" si="1"/>
        <v>Строительство СТП-63 кВА</v>
      </c>
      <c r="K39" s="13"/>
      <c r="L39" s="20" t="str">
        <f t="shared" si="2"/>
        <v>1 шт.</v>
      </c>
      <c r="M39" s="23">
        <f t="shared" si="2"/>
        <v>479679</v>
      </c>
      <c r="N39" s="11"/>
      <c r="O39" s="20">
        <f t="shared" si="3"/>
        <v>1</v>
      </c>
      <c r="P39" s="21">
        <f t="shared" si="4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6"/>
      <c r="B40" s="34">
        <f t="shared" si="5"/>
        <v>31</v>
      </c>
      <c r="C40" s="35" t="s">
        <v>55</v>
      </c>
      <c r="D40" s="30" t="s">
        <v>99</v>
      </c>
      <c r="E40" s="37">
        <v>512979</v>
      </c>
      <c r="F40" s="31">
        <v>1</v>
      </c>
      <c r="G40" s="32">
        <f t="shared" si="0"/>
        <v>512979</v>
      </c>
      <c r="H40" s="1"/>
      <c r="I40" s="18">
        <f t="shared" si="1"/>
        <v>31</v>
      </c>
      <c r="J40" s="19" t="str">
        <f t="shared" si="1"/>
        <v>Строительство СТП-100 кВА</v>
      </c>
      <c r="K40" s="13"/>
      <c r="L40" s="20" t="str">
        <f t="shared" si="2"/>
        <v>1 шт.</v>
      </c>
      <c r="M40" s="23">
        <f t="shared" si="2"/>
        <v>512979</v>
      </c>
      <c r="N40" s="11"/>
      <c r="O40" s="20">
        <f t="shared" si="3"/>
        <v>1</v>
      </c>
      <c r="P40" s="21">
        <f t="shared" si="4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6"/>
      <c r="B41" s="34">
        <f t="shared" si="5"/>
        <v>32</v>
      </c>
      <c r="C41" s="35" t="s">
        <v>56</v>
      </c>
      <c r="D41" s="30" t="s">
        <v>99</v>
      </c>
      <c r="E41" s="37">
        <v>598364</v>
      </c>
      <c r="F41" s="31">
        <v>1</v>
      </c>
      <c r="G41" s="32">
        <f t="shared" si="0"/>
        <v>598364</v>
      </c>
      <c r="H41" s="1"/>
      <c r="I41" s="18">
        <f t="shared" si="1"/>
        <v>32</v>
      </c>
      <c r="J41" s="19" t="str">
        <f t="shared" si="1"/>
        <v>Строительство СТП-160 кВА</v>
      </c>
      <c r="K41" s="13"/>
      <c r="L41" s="20" t="str">
        <f t="shared" si="2"/>
        <v>1 шт.</v>
      </c>
      <c r="M41" s="23">
        <f t="shared" si="2"/>
        <v>598364</v>
      </c>
      <c r="N41" s="11"/>
      <c r="O41" s="20">
        <f t="shared" si="3"/>
        <v>1</v>
      </c>
      <c r="P41" s="21">
        <f t="shared" si="4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6"/>
      <c r="B42" s="34">
        <f t="shared" si="5"/>
        <v>33</v>
      </c>
      <c r="C42" s="35" t="s">
        <v>57</v>
      </c>
      <c r="D42" s="30" t="s">
        <v>99</v>
      </c>
      <c r="E42" s="37">
        <v>550547</v>
      </c>
      <c r="F42" s="31">
        <v>1</v>
      </c>
      <c r="G42" s="32">
        <f t="shared" si="0"/>
        <v>550547</v>
      </c>
      <c r="H42" s="1"/>
      <c r="I42" s="18">
        <f t="shared" si="1"/>
        <v>33</v>
      </c>
      <c r="J42" s="19" t="str">
        <f t="shared" si="1"/>
        <v>Строительство КТПН-40 кВА</v>
      </c>
      <c r="K42" s="13"/>
      <c r="L42" s="20" t="str">
        <f t="shared" si="2"/>
        <v>1 шт.</v>
      </c>
      <c r="M42" s="23">
        <f t="shared" si="2"/>
        <v>550547</v>
      </c>
      <c r="N42" s="11"/>
      <c r="O42" s="20">
        <f t="shared" si="3"/>
        <v>1</v>
      </c>
      <c r="P42" s="21">
        <f t="shared" si="4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6"/>
      <c r="B43" s="34">
        <f t="shared" si="5"/>
        <v>34</v>
      </c>
      <c r="C43" s="35" t="s">
        <v>58</v>
      </c>
      <c r="D43" s="30" t="s">
        <v>99</v>
      </c>
      <c r="E43" s="37">
        <v>584282</v>
      </c>
      <c r="F43" s="31">
        <v>1</v>
      </c>
      <c r="G43" s="32">
        <f t="shared" si="0"/>
        <v>584282</v>
      </c>
      <c r="H43" s="1"/>
      <c r="I43" s="18">
        <f t="shared" si="1"/>
        <v>34</v>
      </c>
      <c r="J43" s="19" t="str">
        <f t="shared" si="1"/>
        <v>Строительство КТПН-63 кВА</v>
      </c>
      <c r="K43" s="13"/>
      <c r="L43" s="20" t="str">
        <f t="shared" si="2"/>
        <v>1 шт.</v>
      </c>
      <c r="M43" s="23">
        <f t="shared" si="2"/>
        <v>584282</v>
      </c>
      <c r="N43" s="11"/>
      <c r="O43" s="20">
        <f t="shared" si="3"/>
        <v>1</v>
      </c>
      <c r="P43" s="21">
        <f t="shared" si="4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6"/>
      <c r="B44" s="34">
        <f t="shared" si="5"/>
        <v>35</v>
      </c>
      <c r="C44" s="35" t="s">
        <v>59</v>
      </c>
      <c r="D44" s="30" t="s">
        <v>99</v>
      </c>
      <c r="E44" s="37">
        <v>873749</v>
      </c>
      <c r="F44" s="31">
        <v>1</v>
      </c>
      <c r="G44" s="32">
        <f t="shared" si="0"/>
        <v>873749</v>
      </c>
      <c r="H44" s="1"/>
      <c r="I44" s="18">
        <f t="shared" si="1"/>
        <v>35</v>
      </c>
      <c r="J44" s="19" t="str">
        <f t="shared" si="1"/>
        <v>Строительство КТПН-100 кВА</v>
      </c>
      <c r="K44" s="13"/>
      <c r="L44" s="20" t="str">
        <f t="shared" si="2"/>
        <v>1 шт.</v>
      </c>
      <c r="M44" s="23">
        <f t="shared" si="2"/>
        <v>873749</v>
      </c>
      <c r="N44" s="11"/>
      <c r="O44" s="20">
        <f t="shared" si="3"/>
        <v>1</v>
      </c>
      <c r="P44" s="21">
        <f t="shared" si="4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6"/>
      <c r="B45" s="34">
        <f t="shared" si="5"/>
        <v>36</v>
      </c>
      <c r="C45" s="35" t="s">
        <v>60</v>
      </c>
      <c r="D45" s="30" t="s">
        <v>99</v>
      </c>
      <c r="E45" s="37">
        <v>916189</v>
      </c>
      <c r="F45" s="31">
        <v>1</v>
      </c>
      <c r="G45" s="32">
        <f t="shared" si="0"/>
        <v>916189</v>
      </c>
      <c r="H45" s="1"/>
      <c r="I45" s="18">
        <f t="shared" si="1"/>
        <v>36</v>
      </c>
      <c r="J45" s="19" t="str">
        <f t="shared" si="1"/>
        <v>Строительство КТПН-160 кВА</v>
      </c>
      <c r="K45" s="13"/>
      <c r="L45" s="20" t="str">
        <f t="shared" si="2"/>
        <v>1 шт.</v>
      </c>
      <c r="M45" s="23">
        <f t="shared" si="2"/>
        <v>916189</v>
      </c>
      <c r="N45" s="11"/>
      <c r="O45" s="20">
        <f t="shared" si="3"/>
        <v>1</v>
      </c>
      <c r="P45" s="21">
        <f t="shared" si="4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5">
      <c r="A46" s="6"/>
      <c r="B46" s="34">
        <f t="shared" si="5"/>
        <v>37</v>
      </c>
      <c r="C46" s="35" t="s">
        <v>61</v>
      </c>
      <c r="D46" s="30" t="s">
        <v>99</v>
      </c>
      <c r="E46" s="37">
        <v>1142540</v>
      </c>
      <c r="F46" s="31">
        <v>1</v>
      </c>
      <c r="G46" s="32">
        <f t="shared" si="0"/>
        <v>1142540</v>
      </c>
      <c r="H46" s="1"/>
      <c r="I46" s="18">
        <f t="shared" si="1"/>
        <v>37</v>
      </c>
      <c r="J46" s="19" t="str">
        <f t="shared" si="1"/>
        <v>Строительство КТПН-250 кВА</v>
      </c>
      <c r="K46" s="13"/>
      <c r="L46" s="20" t="str">
        <f t="shared" si="2"/>
        <v>1 шт.</v>
      </c>
      <c r="M46" s="23">
        <f t="shared" si="2"/>
        <v>1142540</v>
      </c>
      <c r="N46" s="11"/>
      <c r="O46" s="20">
        <f t="shared" si="3"/>
        <v>1</v>
      </c>
      <c r="P46" s="21">
        <f t="shared" si="4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5">
      <c r="A47" s="6"/>
      <c r="B47" s="34">
        <f t="shared" si="5"/>
        <v>38</v>
      </c>
      <c r="C47" s="35" t="s">
        <v>62</v>
      </c>
      <c r="D47" s="30" t="s">
        <v>99</v>
      </c>
      <c r="E47" s="37">
        <v>1209472</v>
      </c>
      <c r="F47" s="31">
        <v>1</v>
      </c>
      <c r="G47" s="32">
        <f t="shared" si="0"/>
        <v>1209472</v>
      </c>
      <c r="H47" s="1"/>
      <c r="I47" s="18">
        <f t="shared" si="1"/>
        <v>38</v>
      </c>
      <c r="J47" s="19" t="str">
        <f t="shared" si="1"/>
        <v>Строительство КТПН-400 кВА</v>
      </c>
      <c r="K47" s="13"/>
      <c r="L47" s="20" t="str">
        <f t="shared" si="2"/>
        <v>1 шт.</v>
      </c>
      <c r="M47" s="23">
        <f t="shared" si="2"/>
        <v>1209472</v>
      </c>
      <c r="N47" s="11"/>
      <c r="O47" s="20">
        <f t="shared" si="3"/>
        <v>1</v>
      </c>
      <c r="P47" s="21">
        <f t="shared" si="4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6"/>
      <c r="B48" s="34">
        <f t="shared" si="5"/>
        <v>39</v>
      </c>
      <c r="C48" s="35" t="s">
        <v>63</v>
      </c>
      <c r="D48" s="30" t="s">
        <v>99</v>
      </c>
      <c r="E48" s="37">
        <v>1517439</v>
      </c>
      <c r="F48" s="31">
        <v>1</v>
      </c>
      <c r="G48" s="32">
        <f t="shared" si="0"/>
        <v>1517439</v>
      </c>
      <c r="H48" s="1"/>
      <c r="I48" s="18">
        <f t="shared" si="1"/>
        <v>39</v>
      </c>
      <c r="J48" s="19" t="str">
        <f t="shared" si="1"/>
        <v>Строительство КТПН-630 кВА</v>
      </c>
      <c r="K48" s="13"/>
      <c r="L48" s="20" t="str">
        <f t="shared" si="2"/>
        <v>1 шт.</v>
      </c>
      <c r="M48" s="23">
        <f t="shared" si="2"/>
        <v>1517439</v>
      </c>
      <c r="N48" s="11"/>
      <c r="O48" s="20">
        <f t="shared" si="3"/>
        <v>1</v>
      </c>
      <c r="P48" s="21">
        <f t="shared" si="4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5">
      <c r="A49" s="6"/>
      <c r="B49" s="34">
        <f t="shared" si="5"/>
        <v>40</v>
      </c>
      <c r="C49" s="35" t="s">
        <v>64</v>
      </c>
      <c r="D49" s="30" t="s">
        <v>99</v>
      </c>
      <c r="E49" s="37">
        <v>175695</v>
      </c>
      <c r="F49" s="31">
        <v>1</v>
      </c>
      <c r="G49" s="32">
        <f t="shared" si="0"/>
        <v>175695</v>
      </c>
      <c r="H49" s="1"/>
      <c r="I49" s="18">
        <f t="shared" si="1"/>
        <v>40</v>
      </c>
      <c r="J49" s="19" t="str">
        <f t="shared" si="1"/>
        <v>Установка ТМГ-40 кВА</v>
      </c>
      <c r="K49" s="13"/>
      <c r="L49" s="20" t="str">
        <f t="shared" si="2"/>
        <v>1 шт.</v>
      </c>
      <c r="M49" s="23">
        <f t="shared" si="2"/>
        <v>175695</v>
      </c>
      <c r="N49" s="11"/>
      <c r="O49" s="20">
        <f t="shared" si="3"/>
        <v>1</v>
      </c>
      <c r="P49" s="21">
        <f t="shared" si="4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5">
      <c r="A50" s="6"/>
      <c r="B50" s="34">
        <f t="shared" si="5"/>
        <v>41</v>
      </c>
      <c r="C50" s="35" t="s">
        <v>65</v>
      </c>
      <c r="D50" s="30" t="s">
        <v>99</v>
      </c>
      <c r="E50" s="37">
        <v>200724</v>
      </c>
      <c r="F50" s="31">
        <v>1</v>
      </c>
      <c r="G50" s="32">
        <f t="shared" si="0"/>
        <v>200724</v>
      </c>
      <c r="H50" s="1"/>
      <c r="I50" s="18">
        <f t="shared" si="1"/>
        <v>41</v>
      </c>
      <c r="J50" s="19" t="str">
        <f t="shared" si="1"/>
        <v>Установка ТМГ-63 кВА</v>
      </c>
      <c r="K50" s="13"/>
      <c r="L50" s="20" t="str">
        <f t="shared" si="2"/>
        <v>1 шт.</v>
      </c>
      <c r="M50" s="23">
        <f t="shared" si="2"/>
        <v>200724</v>
      </c>
      <c r="N50" s="11"/>
      <c r="O50" s="20">
        <f t="shared" si="3"/>
        <v>1</v>
      </c>
      <c r="P50" s="21">
        <f t="shared" si="4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25">
      <c r="A51" s="6"/>
      <c r="B51" s="34">
        <f t="shared" si="5"/>
        <v>42</v>
      </c>
      <c r="C51" s="35" t="s">
        <v>66</v>
      </c>
      <c r="D51" s="30" t="s">
        <v>99</v>
      </c>
      <c r="E51" s="37">
        <v>220311</v>
      </c>
      <c r="F51" s="31">
        <v>1</v>
      </c>
      <c r="G51" s="32">
        <f t="shared" si="0"/>
        <v>220311</v>
      </c>
      <c r="H51" s="1"/>
      <c r="I51" s="18">
        <f t="shared" si="1"/>
        <v>42</v>
      </c>
      <c r="J51" s="19" t="str">
        <f t="shared" si="1"/>
        <v>Установка ТМГ-100 кВА</v>
      </c>
      <c r="K51" s="13"/>
      <c r="L51" s="20" t="str">
        <f t="shared" si="2"/>
        <v>1 шт.</v>
      </c>
      <c r="M51" s="23">
        <f t="shared" si="2"/>
        <v>220311</v>
      </c>
      <c r="N51" s="11"/>
      <c r="O51" s="20">
        <f t="shared" si="3"/>
        <v>1</v>
      </c>
      <c r="P51" s="21">
        <f t="shared" si="4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6"/>
      <c r="B52" s="34">
        <f t="shared" si="5"/>
        <v>43</v>
      </c>
      <c r="C52" s="35" t="s">
        <v>67</v>
      </c>
      <c r="D52" s="30" t="s">
        <v>99</v>
      </c>
      <c r="E52" s="37">
        <v>265155</v>
      </c>
      <c r="F52" s="31">
        <v>1</v>
      </c>
      <c r="G52" s="32">
        <f t="shared" si="0"/>
        <v>265155</v>
      </c>
      <c r="H52" s="1"/>
      <c r="I52" s="18">
        <f t="shared" si="1"/>
        <v>43</v>
      </c>
      <c r="J52" s="19" t="str">
        <f t="shared" si="1"/>
        <v>Установка ТМГ-160 кВА</v>
      </c>
      <c r="K52" s="13"/>
      <c r="L52" s="20" t="str">
        <f t="shared" si="2"/>
        <v>1 шт.</v>
      </c>
      <c r="M52" s="23">
        <f t="shared" si="2"/>
        <v>265155</v>
      </c>
      <c r="N52" s="11"/>
      <c r="O52" s="20">
        <f t="shared" si="3"/>
        <v>1</v>
      </c>
      <c r="P52" s="21">
        <f t="shared" si="4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5">
      <c r="A53" s="6"/>
      <c r="B53" s="34">
        <f t="shared" si="5"/>
        <v>44</v>
      </c>
      <c r="C53" s="35" t="s">
        <v>68</v>
      </c>
      <c r="D53" s="30" t="s">
        <v>99</v>
      </c>
      <c r="E53" s="37">
        <v>330222</v>
      </c>
      <c r="F53" s="31">
        <v>1</v>
      </c>
      <c r="G53" s="32">
        <f t="shared" si="0"/>
        <v>330222</v>
      </c>
      <c r="H53" s="1"/>
      <c r="I53" s="18">
        <f t="shared" si="1"/>
        <v>44</v>
      </c>
      <c r="J53" s="19" t="str">
        <f t="shared" si="1"/>
        <v>Установка ТМГ-250 кВА</v>
      </c>
      <c r="K53" s="13"/>
      <c r="L53" s="20" t="str">
        <f t="shared" si="2"/>
        <v>1 шт.</v>
      </c>
      <c r="M53" s="23">
        <f t="shared" si="2"/>
        <v>330222</v>
      </c>
      <c r="N53" s="11"/>
      <c r="O53" s="20">
        <f t="shared" si="3"/>
        <v>1</v>
      </c>
      <c r="P53" s="21">
        <f t="shared" si="4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25">
      <c r="A54" s="6"/>
      <c r="B54" s="34">
        <f t="shared" si="5"/>
        <v>45</v>
      </c>
      <c r="C54" s="35" t="s">
        <v>69</v>
      </c>
      <c r="D54" s="30" t="s">
        <v>99</v>
      </c>
      <c r="E54" s="37">
        <v>406320</v>
      </c>
      <c r="F54" s="31">
        <v>1</v>
      </c>
      <c r="G54" s="32">
        <f t="shared" si="0"/>
        <v>406320</v>
      </c>
      <c r="H54" s="1"/>
      <c r="I54" s="18">
        <f t="shared" si="1"/>
        <v>45</v>
      </c>
      <c r="J54" s="19" t="str">
        <f t="shared" si="1"/>
        <v>Установка ТМГ-400 кВА</v>
      </c>
      <c r="K54" s="13"/>
      <c r="L54" s="20" t="str">
        <f t="shared" si="2"/>
        <v>1 шт.</v>
      </c>
      <c r="M54" s="23">
        <f t="shared" si="2"/>
        <v>406320</v>
      </c>
      <c r="N54" s="11"/>
      <c r="O54" s="20">
        <f t="shared" si="3"/>
        <v>1</v>
      </c>
      <c r="P54" s="21">
        <f t="shared" si="4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5">
      <c r="A55" s="6"/>
      <c r="B55" s="34">
        <f t="shared" si="5"/>
        <v>46</v>
      </c>
      <c r="C55" s="35" t="s">
        <v>70</v>
      </c>
      <c r="D55" s="30" t="s">
        <v>99</v>
      </c>
      <c r="E55" s="37">
        <v>475966</v>
      </c>
      <c r="F55" s="31">
        <v>1</v>
      </c>
      <c r="G55" s="32">
        <f t="shared" si="0"/>
        <v>475966</v>
      </c>
      <c r="H55" s="1"/>
      <c r="I55" s="18">
        <f t="shared" si="1"/>
        <v>46</v>
      </c>
      <c r="J55" s="19" t="str">
        <f t="shared" si="1"/>
        <v>Установка ТМГ-630 кВА</v>
      </c>
      <c r="K55" s="13"/>
      <c r="L55" s="20" t="str">
        <f t="shared" si="2"/>
        <v>1 шт.</v>
      </c>
      <c r="M55" s="23">
        <f t="shared" si="2"/>
        <v>475966</v>
      </c>
      <c r="N55" s="11"/>
      <c r="O55" s="20">
        <f t="shared" si="3"/>
        <v>1</v>
      </c>
      <c r="P55" s="21">
        <f t="shared" si="4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6"/>
      <c r="B56" s="34">
        <f t="shared" si="5"/>
        <v>47</v>
      </c>
      <c r="C56" s="35" t="s">
        <v>71</v>
      </c>
      <c r="D56" s="30" t="s">
        <v>99</v>
      </c>
      <c r="E56" s="37">
        <v>774139</v>
      </c>
      <c r="F56" s="31">
        <v>1</v>
      </c>
      <c r="G56" s="32">
        <f t="shared" si="0"/>
        <v>774139</v>
      </c>
      <c r="H56" s="1"/>
      <c r="I56" s="18">
        <f t="shared" si="1"/>
        <v>47</v>
      </c>
      <c r="J56" s="19" t="str">
        <f t="shared" si="1"/>
        <v>Установка ТМГ-1000 кВА</v>
      </c>
      <c r="K56" s="13"/>
      <c r="L56" s="20" t="str">
        <f t="shared" si="2"/>
        <v>1 шт.</v>
      </c>
      <c r="M56" s="23">
        <f t="shared" si="2"/>
        <v>774139</v>
      </c>
      <c r="N56" s="11"/>
      <c r="O56" s="20">
        <f t="shared" si="3"/>
        <v>1</v>
      </c>
      <c r="P56" s="21">
        <f t="shared" si="4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6"/>
      <c r="B57" s="34">
        <f t="shared" si="5"/>
        <v>48</v>
      </c>
      <c r="C57" s="35" t="s">
        <v>72</v>
      </c>
      <c r="D57" s="30" t="s">
        <v>99</v>
      </c>
      <c r="E57" s="37">
        <v>16670</v>
      </c>
      <c r="F57" s="31">
        <v>1</v>
      </c>
      <c r="G57" s="32">
        <f t="shared" si="0"/>
        <v>16670</v>
      </c>
      <c r="H57" s="1"/>
      <c r="I57" s="18">
        <f t="shared" si="1"/>
        <v>48</v>
      </c>
      <c r="J57" s="19" t="str">
        <f t="shared" si="1"/>
        <v>Установка АВ-0,4 кВ</v>
      </c>
      <c r="K57" s="13"/>
      <c r="L57" s="20" t="str">
        <f t="shared" si="2"/>
        <v>1 шт.</v>
      </c>
      <c r="M57" s="23">
        <f t="shared" si="2"/>
        <v>16670</v>
      </c>
      <c r="N57" s="11"/>
      <c r="O57" s="20">
        <f t="shared" si="3"/>
        <v>1</v>
      </c>
      <c r="P57" s="21">
        <f t="shared" si="4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5.5" x14ac:dyDescent="0.25">
      <c r="A58" s="6"/>
      <c r="B58" s="34">
        <f t="shared" si="5"/>
        <v>49</v>
      </c>
      <c r="C58" s="35" t="s">
        <v>73</v>
      </c>
      <c r="D58" s="30" t="s">
        <v>99</v>
      </c>
      <c r="E58" s="37">
        <v>14453</v>
      </c>
      <c r="F58" s="31">
        <v>1</v>
      </c>
      <c r="G58" s="32">
        <f t="shared" si="0"/>
        <v>14453</v>
      </c>
      <c r="H58" s="1"/>
      <c r="I58" s="18">
        <f t="shared" si="1"/>
        <v>49</v>
      </c>
      <c r="J58" s="19" t="str">
        <f t="shared" si="1"/>
        <v>Установка рубильника 0,4 кВ</v>
      </c>
      <c r="K58" s="13"/>
      <c r="L58" s="20" t="str">
        <f t="shared" si="2"/>
        <v>1 шт.</v>
      </c>
      <c r="M58" s="23">
        <f t="shared" si="2"/>
        <v>14453</v>
      </c>
      <c r="N58" s="11"/>
      <c r="O58" s="20">
        <f t="shared" si="3"/>
        <v>1</v>
      </c>
      <c r="P58" s="21">
        <f t="shared" si="4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5.5" x14ac:dyDescent="0.25">
      <c r="A59" s="6"/>
      <c r="B59" s="34">
        <f t="shared" si="5"/>
        <v>50</v>
      </c>
      <c r="C59" s="35" t="s">
        <v>74</v>
      </c>
      <c r="D59" s="30" t="s">
        <v>102</v>
      </c>
      <c r="E59" s="37">
        <v>18889</v>
      </c>
      <c r="F59" s="31">
        <v>1</v>
      </c>
      <c r="G59" s="32">
        <f t="shared" si="0"/>
        <v>18889</v>
      </c>
      <c r="H59" s="1"/>
      <c r="I59" s="18">
        <f t="shared" si="1"/>
        <v>50</v>
      </c>
      <c r="J59" s="19" t="str">
        <f t="shared" si="1"/>
        <v>Установка ТТ 0,4 кВ</v>
      </c>
      <c r="K59" s="13"/>
      <c r="L59" s="20" t="str">
        <f t="shared" si="2"/>
        <v>1 компл. (3 фазы)</v>
      </c>
      <c r="M59" s="23">
        <f t="shared" si="2"/>
        <v>18889</v>
      </c>
      <c r="N59" s="11"/>
      <c r="O59" s="20">
        <f t="shared" si="3"/>
        <v>1</v>
      </c>
      <c r="P59" s="21">
        <f t="shared" si="4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5">
      <c r="A60" s="6"/>
      <c r="B60" s="34">
        <f t="shared" si="5"/>
        <v>51</v>
      </c>
      <c r="C60" s="35" t="s">
        <v>75</v>
      </c>
      <c r="D60" s="30" t="s">
        <v>103</v>
      </c>
      <c r="E60" s="37">
        <v>47507</v>
      </c>
      <c r="F60" s="31">
        <v>1</v>
      </c>
      <c r="G60" s="32">
        <f t="shared" si="0"/>
        <v>47507</v>
      </c>
      <c r="H60" s="1"/>
      <c r="I60" s="18">
        <f t="shared" si="1"/>
        <v>51</v>
      </c>
      <c r="J60" s="19" t="str">
        <f t="shared" si="1"/>
        <v>Монтаж ошиновки</v>
      </c>
      <c r="K60" s="13"/>
      <c r="L60" s="20" t="str">
        <f t="shared" si="2"/>
        <v>10 м</v>
      </c>
      <c r="M60" s="23">
        <f t="shared" si="2"/>
        <v>47507</v>
      </c>
      <c r="N60" s="11"/>
      <c r="O60" s="20">
        <f t="shared" si="3"/>
        <v>1</v>
      </c>
      <c r="P60" s="21">
        <f t="shared" si="4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6"/>
      <c r="B61" s="34">
        <f t="shared" si="5"/>
        <v>52</v>
      </c>
      <c r="C61" s="35" t="s">
        <v>76</v>
      </c>
      <c r="D61" s="30" t="s">
        <v>104</v>
      </c>
      <c r="E61" s="37">
        <v>1509011</v>
      </c>
      <c r="F61" s="31">
        <v>1</v>
      </c>
      <c r="G61" s="32">
        <f t="shared" si="0"/>
        <v>1509011</v>
      </c>
      <c r="H61" s="1"/>
      <c r="I61" s="18">
        <f t="shared" si="1"/>
        <v>52</v>
      </c>
      <c r="J61" s="19" t="str">
        <f t="shared" si="1"/>
        <v>Чистка просеки</v>
      </c>
      <c r="K61" s="13"/>
      <c r="L61" s="20" t="str">
        <f t="shared" si="2"/>
        <v>1 Га</v>
      </c>
      <c r="M61" s="23">
        <f t="shared" si="2"/>
        <v>1509011</v>
      </c>
      <c r="N61" s="11"/>
      <c r="O61" s="20">
        <f t="shared" si="3"/>
        <v>1</v>
      </c>
      <c r="P61" s="21">
        <f t="shared" si="4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6"/>
      <c r="B62" s="34">
        <f t="shared" si="5"/>
        <v>53</v>
      </c>
      <c r="C62" s="35" t="s">
        <v>77</v>
      </c>
      <c r="D62" s="30" t="s">
        <v>105</v>
      </c>
      <c r="E62" s="37">
        <v>938</v>
      </c>
      <c r="F62" s="31">
        <v>1</v>
      </c>
      <c r="G62" s="32">
        <f t="shared" si="0"/>
        <v>938</v>
      </c>
      <c r="H62" s="1"/>
      <c r="I62" s="18">
        <f t="shared" si="1"/>
        <v>53</v>
      </c>
      <c r="J62" s="19" t="str">
        <f t="shared" si="1"/>
        <v>Валка ОСД</v>
      </c>
      <c r="K62" s="13"/>
      <c r="L62" s="20" t="str">
        <f t="shared" si="2"/>
        <v>1 дерево</v>
      </c>
      <c r="M62" s="23">
        <f t="shared" si="2"/>
        <v>938</v>
      </c>
      <c r="N62" s="11"/>
      <c r="O62" s="20">
        <f t="shared" si="3"/>
        <v>1</v>
      </c>
      <c r="P62" s="21">
        <f t="shared" si="4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6"/>
      <c r="B63" s="34">
        <f t="shared" si="5"/>
        <v>54</v>
      </c>
      <c r="C63" s="35" t="s">
        <v>78</v>
      </c>
      <c r="D63" s="30" t="s">
        <v>105</v>
      </c>
      <c r="E63" s="37">
        <v>718</v>
      </c>
      <c r="F63" s="31">
        <v>1</v>
      </c>
      <c r="G63" s="32">
        <f t="shared" si="0"/>
        <v>718</v>
      </c>
      <c r="H63" s="1"/>
      <c r="I63" s="18">
        <f t="shared" si="1"/>
        <v>54</v>
      </c>
      <c r="J63" s="19" t="str">
        <f t="shared" si="1"/>
        <v>Подрезка крон</v>
      </c>
      <c r="K63" s="13"/>
      <c r="L63" s="20" t="str">
        <f t="shared" si="2"/>
        <v>1 дерево</v>
      </c>
      <c r="M63" s="23">
        <f t="shared" si="2"/>
        <v>718</v>
      </c>
      <c r="N63" s="11"/>
      <c r="O63" s="20">
        <f t="shared" si="3"/>
        <v>1</v>
      </c>
      <c r="P63" s="21">
        <f t="shared" si="4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5.5" x14ac:dyDescent="0.25">
      <c r="A64" s="6"/>
      <c r="B64" s="34">
        <f t="shared" si="5"/>
        <v>55</v>
      </c>
      <c r="C64" s="35" t="s">
        <v>79</v>
      </c>
      <c r="D64" s="30" t="s">
        <v>96</v>
      </c>
      <c r="E64" s="37">
        <v>1550</v>
      </c>
      <c r="F64" s="31">
        <v>1</v>
      </c>
      <c r="G64" s="32">
        <f t="shared" si="0"/>
        <v>1550</v>
      </c>
      <c r="H64" s="1"/>
      <c r="I64" s="18">
        <f t="shared" si="1"/>
        <v>55</v>
      </c>
      <c r="J64" s="19" t="str">
        <f t="shared" si="1"/>
        <v xml:space="preserve">Демонтаж одностоечной ж/б опоры </v>
      </c>
      <c r="K64" s="13"/>
      <c r="L64" s="20" t="str">
        <f t="shared" si="2"/>
        <v>1 опора</v>
      </c>
      <c r="M64" s="23">
        <f t="shared" si="2"/>
        <v>1550</v>
      </c>
      <c r="N64" s="11"/>
      <c r="O64" s="20">
        <f t="shared" si="3"/>
        <v>1</v>
      </c>
      <c r="P64" s="21">
        <f t="shared" si="4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5.5" x14ac:dyDescent="0.25">
      <c r="A65" s="6"/>
      <c r="B65" s="34">
        <f t="shared" si="5"/>
        <v>56</v>
      </c>
      <c r="C65" s="35" t="s">
        <v>80</v>
      </c>
      <c r="D65" s="30" t="s">
        <v>96</v>
      </c>
      <c r="E65" s="37">
        <v>4536</v>
      </c>
      <c r="F65" s="31">
        <v>1</v>
      </c>
      <c r="G65" s="32">
        <f t="shared" si="0"/>
        <v>4536</v>
      </c>
      <c r="H65" s="1"/>
      <c r="I65" s="18">
        <f t="shared" si="1"/>
        <v>56</v>
      </c>
      <c r="J65" s="19" t="str">
        <f t="shared" si="1"/>
        <v xml:space="preserve">Демонтаж одностоечной ж/б опоры с 1 подкосом </v>
      </c>
      <c r="K65" s="13"/>
      <c r="L65" s="20" t="str">
        <f t="shared" si="2"/>
        <v>1 опора</v>
      </c>
      <c r="M65" s="23">
        <f t="shared" si="2"/>
        <v>4536</v>
      </c>
      <c r="N65" s="11"/>
      <c r="O65" s="20">
        <f t="shared" si="3"/>
        <v>1</v>
      </c>
      <c r="P65" s="21">
        <f t="shared" si="4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5.5" x14ac:dyDescent="0.25">
      <c r="A66" s="6"/>
      <c r="B66" s="34">
        <f t="shared" si="5"/>
        <v>57</v>
      </c>
      <c r="C66" s="35" t="s">
        <v>81</v>
      </c>
      <c r="D66" s="30" t="s">
        <v>96</v>
      </c>
      <c r="E66" s="37">
        <v>6614</v>
      </c>
      <c r="F66" s="31">
        <v>1</v>
      </c>
      <c r="G66" s="32">
        <f t="shared" si="0"/>
        <v>6614</v>
      </c>
      <c r="H66" s="1"/>
      <c r="I66" s="18">
        <f t="shared" si="1"/>
        <v>57</v>
      </c>
      <c r="J66" s="19" t="str">
        <f t="shared" si="1"/>
        <v xml:space="preserve">Демонтаж одностоечной ж/б опоры с 2 подкосами </v>
      </c>
      <c r="K66" s="13"/>
      <c r="L66" s="20" t="str">
        <f t="shared" si="2"/>
        <v>1 опора</v>
      </c>
      <c r="M66" s="23">
        <f t="shared" si="2"/>
        <v>6614</v>
      </c>
      <c r="N66" s="11"/>
      <c r="O66" s="20">
        <f t="shared" si="3"/>
        <v>1</v>
      </c>
      <c r="P66" s="21">
        <f t="shared" si="4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5.5" x14ac:dyDescent="0.25">
      <c r="A67" s="6"/>
      <c r="B67" s="34">
        <f t="shared" si="5"/>
        <v>58</v>
      </c>
      <c r="C67" s="35" t="s">
        <v>82</v>
      </c>
      <c r="D67" s="30" t="s">
        <v>96</v>
      </c>
      <c r="E67" s="37">
        <v>3109</v>
      </c>
      <c r="F67" s="31">
        <v>1</v>
      </c>
      <c r="G67" s="32">
        <f t="shared" si="0"/>
        <v>3109</v>
      </c>
      <c r="H67" s="1"/>
      <c r="I67" s="18">
        <f t="shared" si="1"/>
        <v>58</v>
      </c>
      <c r="J67" s="19" t="str">
        <f t="shared" si="1"/>
        <v>Демонтаж одностоечной опоры (с приставками)</v>
      </c>
      <c r="K67" s="13"/>
      <c r="L67" s="20" t="str">
        <f t="shared" si="2"/>
        <v>1 опора</v>
      </c>
      <c r="M67" s="23">
        <f t="shared" si="2"/>
        <v>3109</v>
      </c>
      <c r="N67" s="11"/>
      <c r="O67" s="20">
        <f t="shared" si="3"/>
        <v>1</v>
      </c>
      <c r="P67" s="21">
        <f t="shared" si="4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8.25" x14ac:dyDescent="0.25">
      <c r="A68" s="6"/>
      <c r="B68" s="34">
        <f t="shared" si="5"/>
        <v>59</v>
      </c>
      <c r="C68" s="35" t="s">
        <v>83</v>
      </c>
      <c r="D68" s="30" t="s">
        <v>96</v>
      </c>
      <c r="E68" s="37">
        <v>6058</v>
      </c>
      <c r="F68" s="31">
        <v>1</v>
      </c>
      <c r="G68" s="32">
        <f t="shared" si="0"/>
        <v>6058</v>
      </c>
      <c r="H68" s="1"/>
      <c r="I68" s="18">
        <f t="shared" si="1"/>
        <v>59</v>
      </c>
      <c r="J68" s="19" t="str">
        <f t="shared" si="1"/>
        <v>Демонтаж одностоечной опоры с 1 подкосом (с приставками)</v>
      </c>
      <c r="K68" s="13"/>
      <c r="L68" s="20" t="str">
        <f t="shared" si="2"/>
        <v>1 опора</v>
      </c>
      <c r="M68" s="23">
        <f t="shared" si="2"/>
        <v>6058</v>
      </c>
      <c r="N68" s="11"/>
      <c r="O68" s="20">
        <f t="shared" si="3"/>
        <v>1</v>
      </c>
      <c r="P68" s="21">
        <f t="shared" si="4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8.25" x14ac:dyDescent="0.25">
      <c r="A69" s="6"/>
      <c r="B69" s="34">
        <f t="shared" si="5"/>
        <v>60</v>
      </c>
      <c r="C69" s="35" t="s">
        <v>84</v>
      </c>
      <c r="D69" s="30" t="s">
        <v>96</v>
      </c>
      <c r="E69" s="37">
        <v>9314</v>
      </c>
      <c r="F69" s="31">
        <v>1</v>
      </c>
      <c r="G69" s="32">
        <f t="shared" si="0"/>
        <v>9314</v>
      </c>
      <c r="H69" s="1"/>
      <c r="I69" s="18">
        <f t="shared" si="1"/>
        <v>60</v>
      </c>
      <c r="J69" s="19" t="str">
        <f t="shared" si="1"/>
        <v>Демонтаж одностоечной опоры с 2 подкосами (с приставками)</v>
      </c>
      <c r="K69" s="13"/>
      <c r="L69" s="20" t="str">
        <f t="shared" si="2"/>
        <v>1 опора</v>
      </c>
      <c r="M69" s="23">
        <f t="shared" si="2"/>
        <v>9314</v>
      </c>
      <c r="N69" s="11"/>
      <c r="O69" s="20">
        <f t="shared" si="3"/>
        <v>1</v>
      </c>
      <c r="P69" s="21">
        <f t="shared" si="4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5.5" x14ac:dyDescent="0.25">
      <c r="A70" s="6"/>
      <c r="B70" s="34">
        <f t="shared" si="5"/>
        <v>61</v>
      </c>
      <c r="C70" s="35" t="s">
        <v>85</v>
      </c>
      <c r="D70" s="30" t="s">
        <v>96</v>
      </c>
      <c r="E70" s="37">
        <v>1671</v>
      </c>
      <c r="F70" s="31">
        <v>1</v>
      </c>
      <c r="G70" s="32">
        <f t="shared" si="0"/>
        <v>1671</v>
      </c>
      <c r="H70" s="1"/>
      <c r="I70" s="18">
        <f t="shared" si="1"/>
        <v>61</v>
      </c>
      <c r="J70" s="19" t="str">
        <f t="shared" si="1"/>
        <v>Демонтаж провода ВЛ-0,4 кВ</v>
      </c>
      <c r="K70" s="13"/>
      <c r="L70" s="20" t="str">
        <f t="shared" si="2"/>
        <v>1 опора</v>
      </c>
      <c r="M70" s="23">
        <f t="shared" si="2"/>
        <v>1671</v>
      </c>
      <c r="N70" s="11"/>
      <c r="O70" s="20">
        <f t="shared" si="3"/>
        <v>1</v>
      </c>
      <c r="P70" s="21">
        <f t="shared" si="4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5.5" x14ac:dyDescent="0.25">
      <c r="A71" s="6"/>
      <c r="B71" s="34">
        <f t="shared" si="5"/>
        <v>62</v>
      </c>
      <c r="C71" s="35" t="s">
        <v>86</v>
      </c>
      <c r="D71" s="30" t="s">
        <v>96</v>
      </c>
      <c r="E71" s="37">
        <v>2205</v>
      </c>
      <c r="F71" s="31">
        <v>1</v>
      </c>
      <c r="G71" s="32">
        <f t="shared" si="0"/>
        <v>2205</v>
      </c>
      <c r="H71" s="1"/>
      <c r="I71" s="18">
        <f t="shared" si="1"/>
        <v>62</v>
      </c>
      <c r="J71" s="19" t="str">
        <f t="shared" si="1"/>
        <v>Демонтаж провода ВЛ-6(10) кВ</v>
      </c>
      <c r="K71" s="13"/>
      <c r="L71" s="20" t="str">
        <f t="shared" si="2"/>
        <v>1 опора</v>
      </c>
      <c r="M71" s="23">
        <f t="shared" si="2"/>
        <v>2205</v>
      </c>
      <c r="N71" s="11"/>
      <c r="O71" s="20">
        <f t="shared" si="3"/>
        <v>1</v>
      </c>
      <c r="P71" s="21">
        <f t="shared" si="4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5">
      <c r="A72" s="6"/>
      <c r="B72" s="34">
        <f t="shared" si="5"/>
        <v>63</v>
      </c>
      <c r="C72" s="35" t="s">
        <v>87</v>
      </c>
      <c r="D72" s="30" t="s">
        <v>99</v>
      </c>
      <c r="E72" s="37">
        <v>45112</v>
      </c>
      <c r="F72" s="31">
        <v>1</v>
      </c>
      <c r="G72" s="32">
        <f t="shared" si="0"/>
        <v>45112</v>
      </c>
      <c r="H72" s="1"/>
      <c r="I72" s="18">
        <f t="shared" si="1"/>
        <v>63</v>
      </c>
      <c r="J72" s="19" t="str">
        <f t="shared" si="1"/>
        <v>Демонтаж СТП</v>
      </c>
      <c r="K72" s="13"/>
      <c r="L72" s="20" t="str">
        <f t="shared" si="2"/>
        <v>1 шт.</v>
      </c>
      <c r="M72" s="23">
        <f t="shared" si="2"/>
        <v>45112</v>
      </c>
      <c r="N72" s="11"/>
      <c r="O72" s="20">
        <f t="shared" si="3"/>
        <v>1</v>
      </c>
      <c r="P72" s="21">
        <f t="shared" si="4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6"/>
      <c r="B73" s="34">
        <f t="shared" si="5"/>
        <v>64</v>
      </c>
      <c r="C73" s="35" t="s">
        <v>88</v>
      </c>
      <c r="D73" s="30" t="s">
        <v>99</v>
      </c>
      <c r="E73" s="37">
        <v>58889</v>
      </c>
      <c r="F73" s="31">
        <v>1</v>
      </c>
      <c r="G73" s="32">
        <f t="shared" si="0"/>
        <v>58889</v>
      </c>
      <c r="H73" s="1"/>
      <c r="I73" s="18">
        <f t="shared" si="1"/>
        <v>64</v>
      </c>
      <c r="J73" s="19" t="str">
        <f t="shared" si="1"/>
        <v>Демонтаж КТПН</v>
      </c>
      <c r="K73" s="13"/>
      <c r="L73" s="20" t="str">
        <f t="shared" si="2"/>
        <v>1 шт.</v>
      </c>
      <c r="M73" s="23">
        <f t="shared" si="2"/>
        <v>58889</v>
      </c>
      <c r="N73" s="11"/>
      <c r="O73" s="20">
        <f t="shared" si="3"/>
        <v>1</v>
      </c>
      <c r="P73" s="21">
        <f t="shared" si="4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5">
      <c r="A74" s="6"/>
      <c r="B74" s="34">
        <f t="shared" si="5"/>
        <v>65</v>
      </c>
      <c r="C74" s="35" t="s">
        <v>89</v>
      </c>
      <c r="D74" s="30" t="s">
        <v>99</v>
      </c>
      <c r="E74" s="37">
        <v>5957</v>
      </c>
      <c r="F74" s="31">
        <v>1</v>
      </c>
      <c r="G74" s="32">
        <f t="shared" si="0"/>
        <v>5957</v>
      </c>
      <c r="H74" s="1"/>
      <c r="I74" s="18">
        <f t="shared" si="1"/>
        <v>65</v>
      </c>
      <c r="J74" s="19" t="str">
        <f t="shared" si="1"/>
        <v>Демонтаж РЛНД</v>
      </c>
      <c r="K74" s="13"/>
      <c r="L74" s="20" t="str">
        <f t="shared" si="2"/>
        <v>1 шт.</v>
      </c>
      <c r="M74" s="23">
        <f t="shared" si="2"/>
        <v>5957</v>
      </c>
      <c r="N74" s="11"/>
      <c r="O74" s="20">
        <f t="shared" si="3"/>
        <v>1</v>
      </c>
      <c r="P74" s="21">
        <f t="shared" si="4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6"/>
      <c r="B75" s="34">
        <f t="shared" si="5"/>
        <v>66</v>
      </c>
      <c r="C75" s="35" t="s">
        <v>90</v>
      </c>
      <c r="D75" s="30" t="s">
        <v>99</v>
      </c>
      <c r="E75" s="37">
        <v>27445</v>
      </c>
      <c r="F75" s="31">
        <v>1</v>
      </c>
      <c r="G75" s="32">
        <f t="shared" ref="G75:G84" si="6">E75*F75</f>
        <v>27445</v>
      </c>
      <c r="H75" s="1"/>
      <c r="I75" s="18">
        <f t="shared" si="1"/>
        <v>66</v>
      </c>
      <c r="J75" s="19" t="str">
        <f t="shared" si="1"/>
        <v>Демонтаж ТМГ</v>
      </c>
      <c r="K75" s="13"/>
      <c r="L75" s="20" t="str">
        <f t="shared" si="2"/>
        <v>1 шт.</v>
      </c>
      <c r="M75" s="23">
        <f t="shared" si="2"/>
        <v>27445</v>
      </c>
      <c r="N75" s="11"/>
      <c r="O75" s="20">
        <f t="shared" si="3"/>
        <v>1</v>
      </c>
      <c r="P75" s="21">
        <f t="shared" si="4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25">
      <c r="A76" s="6"/>
      <c r="B76" s="34">
        <f t="shared" ref="B76:B80" si="7">B75+1</f>
        <v>67</v>
      </c>
      <c r="C76" s="35" t="s">
        <v>91</v>
      </c>
      <c r="D76" s="30" t="s">
        <v>99</v>
      </c>
      <c r="E76" s="37">
        <v>2151</v>
      </c>
      <c r="F76" s="31">
        <v>1</v>
      </c>
      <c r="G76" s="32">
        <f t="shared" si="6"/>
        <v>2151</v>
      </c>
      <c r="H76" s="1"/>
      <c r="I76" s="18">
        <f t="shared" si="1"/>
        <v>67</v>
      </c>
      <c r="J76" s="19" t="str">
        <f t="shared" si="1"/>
        <v>Демонтаж АВ</v>
      </c>
      <c r="K76" s="13"/>
      <c r="L76" s="20" t="str">
        <f t="shared" si="2"/>
        <v>1 шт.</v>
      </c>
      <c r="M76" s="23">
        <f t="shared" si="2"/>
        <v>2151</v>
      </c>
      <c r="N76" s="11"/>
      <c r="O76" s="20">
        <f t="shared" si="3"/>
        <v>1</v>
      </c>
      <c r="P76" s="21">
        <f t="shared" si="4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5.5" x14ac:dyDescent="0.25">
      <c r="A77" s="6"/>
      <c r="B77" s="34">
        <f t="shared" si="7"/>
        <v>68</v>
      </c>
      <c r="C77" s="35" t="s">
        <v>92</v>
      </c>
      <c r="D77" s="30" t="s">
        <v>99</v>
      </c>
      <c r="E77" s="37">
        <v>5622</v>
      </c>
      <c r="F77" s="31">
        <v>1</v>
      </c>
      <c r="G77" s="32">
        <f t="shared" si="6"/>
        <v>5622</v>
      </c>
      <c r="H77" s="1"/>
      <c r="I77" s="18">
        <f t="shared" si="1"/>
        <v>68</v>
      </c>
      <c r="J77" s="19" t="str">
        <f t="shared" si="1"/>
        <v>Демонтаж рубильника 0,4 кВ</v>
      </c>
      <c r="K77" s="13"/>
      <c r="L77" s="20" t="str">
        <f t="shared" si="2"/>
        <v>1 шт.</v>
      </c>
      <c r="M77" s="23">
        <f t="shared" si="2"/>
        <v>5622</v>
      </c>
      <c r="N77" s="11"/>
      <c r="O77" s="20">
        <f t="shared" si="3"/>
        <v>1</v>
      </c>
      <c r="P77" s="21">
        <f t="shared" si="4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5.5" x14ac:dyDescent="0.25">
      <c r="A78" s="6"/>
      <c r="B78" s="34">
        <f t="shared" si="7"/>
        <v>69</v>
      </c>
      <c r="C78" s="35" t="s">
        <v>93</v>
      </c>
      <c r="D78" s="30" t="s">
        <v>102</v>
      </c>
      <c r="E78" s="37">
        <v>4327</v>
      </c>
      <c r="F78" s="31">
        <v>1</v>
      </c>
      <c r="G78" s="32">
        <f t="shared" si="6"/>
        <v>4327</v>
      </c>
      <c r="H78" s="1"/>
      <c r="I78" s="18">
        <f t="shared" si="1"/>
        <v>69</v>
      </c>
      <c r="J78" s="19" t="str">
        <f t="shared" si="1"/>
        <v>Демонтаж ТТ</v>
      </c>
      <c r="K78" s="13"/>
      <c r="L78" s="20" t="str">
        <f t="shared" si="2"/>
        <v>1 компл. (3 фазы)</v>
      </c>
      <c r="M78" s="23">
        <f t="shared" si="2"/>
        <v>4327</v>
      </c>
      <c r="N78" s="11"/>
      <c r="O78" s="20">
        <f t="shared" si="3"/>
        <v>1</v>
      </c>
      <c r="P78" s="21">
        <f t="shared" si="4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x14ac:dyDescent="0.25">
      <c r="A79" s="6"/>
      <c r="B79" s="34">
        <f t="shared" si="7"/>
        <v>70</v>
      </c>
      <c r="C79" s="35" t="s">
        <v>94</v>
      </c>
      <c r="D79" s="30" t="s">
        <v>103</v>
      </c>
      <c r="E79" s="37">
        <v>15748</v>
      </c>
      <c r="F79" s="31">
        <v>1</v>
      </c>
      <c r="G79" s="32">
        <f t="shared" si="6"/>
        <v>15748</v>
      </c>
      <c r="H79" s="1"/>
      <c r="I79" s="18">
        <f t="shared" si="1"/>
        <v>70</v>
      </c>
      <c r="J79" s="19" t="str">
        <f t="shared" si="1"/>
        <v>Демонтаж ошиновки</v>
      </c>
      <c r="K79" s="13"/>
      <c r="L79" s="20" t="str">
        <f t="shared" si="2"/>
        <v>10 м</v>
      </c>
      <c r="M79" s="23">
        <f t="shared" si="2"/>
        <v>15748</v>
      </c>
      <c r="N79" s="11"/>
      <c r="O79" s="20">
        <f t="shared" si="3"/>
        <v>1</v>
      </c>
      <c r="P79" s="21">
        <f t="shared" si="4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6.25" thickBot="1" x14ac:dyDescent="0.3">
      <c r="A80" s="6"/>
      <c r="B80" s="34">
        <f t="shared" si="7"/>
        <v>71</v>
      </c>
      <c r="C80" s="35" t="s">
        <v>95</v>
      </c>
      <c r="D80" s="30" t="s">
        <v>106</v>
      </c>
      <c r="E80" s="37">
        <v>1721484</v>
      </c>
      <c r="F80" s="31">
        <v>1</v>
      </c>
      <c r="G80" s="32">
        <f t="shared" si="6"/>
        <v>1721484</v>
      </c>
      <c r="H80" s="1"/>
      <c r="I80" s="18">
        <f t="shared" si="1"/>
        <v>71</v>
      </c>
      <c r="J80" s="19" t="str">
        <f t="shared" si="1"/>
        <v>ГНБ-переход КЛ-6(10) кВ (ААБл 3х240-10)</v>
      </c>
      <c r="K80" s="13"/>
      <c r="L80" s="20" t="str">
        <f t="shared" si="2"/>
        <v>100 м</v>
      </c>
      <c r="M80" s="23">
        <f t="shared" si="2"/>
        <v>1721484</v>
      </c>
      <c r="N80" s="11"/>
      <c r="O80" s="20">
        <f t="shared" si="3"/>
        <v>1</v>
      </c>
      <c r="P80" s="21">
        <f t="shared" si="4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hidden="1" thickBot="1" x14ac:dyDescent="0.3">
      <c r="A81" s="6"/>
      <c r="B81" s="34">
        <v>7</v>
      </c>
      <c r="C81" s="36" t="s">
        <v>2</v>
      </c>
      <c r="D81" s="33" t="s">
        <v>17</v>
      </c>
      <c r="E81" s="38"/>
      <c r="F81" s="31">
        <v>1</v>
      </c>
      <c r="G81" s="32">
        <f t="shared" si="6"/>
        <v>0</v>
      </c>
      <c r="H81" s="1"/>
      <c r="I81" s="18">
        <f t="shared" si="1"/>
        <v>7</v>
      </c>
      <c r="J81" s="19" t="str">
        <f t="shared" si="1"/>
        <v>Продукция 7</v>
      </c>
      <c r="K81" s="13"/>
      <c r="L81" s="20" t="str">
        <f t="shared" si="2"/>
        <v>шт.</v>
      </c>
      <c r="M81" s="23">
        <f t="shared" si="2"/>
        <v>0</v>
      </c>
      <c r="N81" s="11"/>
      <c r="O81" s="20">
        <f t="shared" si="3"/>
        <v>1</v>
      </c>
      <c r="P81" s="21">
        <f t="shared" si="4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hidden="1" thickBot="1" x14ac:dyDescent="0.3">
      <c r="A82" s="6"/>
      <c r="B82" s="34">
        <v>8</v>
      </c>
      <c r="C82" s="36" t="s">
        <v>3</v>
      </c>
      <c r="D82" s="33" t="s">
        <v>17</v>
      </c>
      <c r="E82" s="38"/>
      <c r="F82" s="31">
        <v>1</v>
      </c>
      <c r="G82" s="32">
        <f t="shared" si="6"/>
        <v>0</v>
      </c>
      <c r="H82" s="1"/>
      <c r="I82" s="18">
        <f t="shared" si="1"/>
        <v>8</v>
      </c>
      <c r="J82" s="19" t="str">
        <f t="shared" si="1"/>
        <v>Продукция 8</v>
      </c>
      <c r="K82" s="13"/>
      <c r="L82" s="20" t="str">
        <f t="shared" si="2"/>
        <v>шт.</v>
      </c>
      <c r="M82" s="23">
        <f t="shared" si="2"/>
        <v>0</v>
      </c>
      <c r="N82" s="11"/>
      <c r="O82" s="20">
        <f t="shared" si="3"/>
        <v>1</v>
      </c>
      <c r="P82" s="21">
        <f t="shared" si="4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hidden="1" thickBot="1" x14ac:dyDescent="0.3">
      <c r="A83" s="6"/>
      <c r="B83" s="34">
        <v>9</v>
      </c>
      <c r="C83" s="36" t="s">
        <v>4</v>
      </c>
      <c r="D83" s="33" t="s">
        <v>17</v>
      </c>
      <c r="E83" s="38"/>
      <c r="F83" s="31">
        <v>1</v>
      </c>
      <c r="G83" s="32">
        <f t="shared" si="6"/>
        <v>0</v>
      </c>
      <c r="H83" s="1"/>
      <c r="I83" s="18">
        <f t="shared" si="1"/>
        <v>9</v>
      </c>
      <c r="J83" s="19" t="str">
        <f t="shared" si="1"/>
        <v>Продукция 9</v>
      </c>
      <c r="K83" s="13"/>
      <c r="L83" s="20" t="str">
        <f t="shared" si="2"/>
        <v>шт.</v>
      </c>
      <c r="M83" s="23">
        <f t="shared" si="2"/>
        <v>0</v>
      </c>
      <c r="N83" s="11"/>
      <c r="O83" s="20">
        <f t="shared" si="3"/>
        <v>1</v>
      </c>
      <c r="P83" s="21">
        <f t="shared" si="4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hidden="1" thickBot="1" x14ac:dyDescent="0.3">
      <c r="A84" s="6"/>
      <c r="B84" s="34">
        <v>10</v>
      </c>
      <c r="C84" s="36" t="s">
        <v>5</v>
      </c>
      <c r="D84" s="33" t="s">
        <v>17</v>
      </c>
      <c r="E84" s="38"/>
      <c r="F84" s="31">
        <v>1</v>
      </c>
      <c r="G84" s="32">
        <f t="shared" si="6"/>
        <v>0</v>
      </c>
      <c r="H84" s="1"/>
      <c r="I84" s="18">
        <f t="shared" si="1"/>
        <v>10</v>
      </c>
      <c r="J84" s="19" t="str">
        <f t="shared" si="1"/>
        <v>Продукция 10</v>
      </c>
      <c r="K84" s="14"/>
      <c r="L84" s="20" t="str">
        <f t="shared" si="2"/>
        <v>шт.</v>
      </c>
      <c r="M84" s="23">
        <f t="shared" si="2"/>
        <v>0</v>
      </c>
      <c r="N84" s="12"/>
      <c r="O84" s="20">
        <f t="shared" si="3"/>
        <v>1</v>
      </c>
      <c r="P84" s="21">
        <f t="shared" si="4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thickBot="1" x14ac:dyDescent="0.3">
      <c r="A85" s="6"/>
      <c r="B85" s="55" t="s">
        <v>10</v>
      </c>
      <c r="C85" s="55"/>
      <c r="D85" s="55"/>
      <c r="E85" s="55"/>
      <c r="F85" s="55"/>
      <c r="G85" s="40">
        <f>SUM(G10:G84)</f>
        <v>26137040</v>
      </c>
      <c r="H85" s="1"/>
      <c r="I85" s="56" t="s">
        <v>10</v>
      </c>
      <c r="J85" s="57"/>
      <c r="K85" s="57"/>
      <c r="L85" s="57"/>
      <c r="M85" s="57"/>
      <c r="N85" s="57"/>
      <c r="O85" s="58"/>
      <c r="P85" s="15">
        <f>SUM(P10:P84)</f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25">
      <c r="A86" s="6"/>
      <c r="B86" s="59" t="s">
        <v>24</v>
      </c>
      <c r="C86" s="59"/>
      <c r="D86" s="59"/>
      <c r="E86" s="59"/>
      <c r="F86" s="41">
        <v>0.2</v>
      </c>
      <c r="G86" s="42">
        <f>G85*F86</f>
        <v>5227408</v>
      </c>
      <c r="H86" s="1"/>
      <c r="I86" s="60" t="s">
        <v>24</v>
      </c>
      <c r="J86" s="61"/>
      <c r="K86" s="61"/>
      <c r="L86" s="61"/>
      <c r="M86" s="61"/>
      <c r="N86" s="61"/>
      <c r="O86" s="24">
        <v>0.2</v>
      </c>
      <c r="P86" s="16">
        <f>P85*O86</f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thickBot="1" x14ac:dyDescent="0.3">
      <c r="A87" s="6"/>
      <c r="B87" s="59" t="s">
        <v>11</v>
      </c>
      <c r="C87" s="59"/>
      <c r="D87" s="59"/>
      <c r="E87" s="59"/>
      <c r="F87" s="59"/>
      <c r="G87" s="42">
        <f>G85+G86</f>
        <v>31364448</v>
      </c>
      <c r="H87" s="1"/>
      <c r="I87" s="62" t="s">
        <v>11</v>
      </c>
      <c r="J87" s="63"/>
      <c r="K87" s="63"/>
      <c r="L87" s="63"/>
      <c r="M87" s="63"/>
      <c r="N87" s="63"/>
      <c r="O87" s="64"/>
      <c r="P87" s="17">
        <f>P85+P86</f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idden="1" x14ac:dyDescent="0.25">
      <c r="B88" s="53" t="s">
        <v>22</v>
      </c>
      <c r="C88" s="53"/>
      <c r="D88" s="53"/>
      <c r="E88" s="53"/>
      <c r="F88" s="53"/>
      <c r="G88" s="53"/>
      <c r="H88" s="1"/>
      <c r="I88" s="1"/>
      <c r="J88" s="1"/>
      <c r="K88" s="1"/>
      <c r="L88" s="2"/>
      <c r="M88" s="2"/>
      <c r="N88" s="2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idden="1" x14ac:dyDescent="0.25">
      <c r="B89" s="54" t="s">
        <v>23</v>
      </c>
      <c r="C89" s="54"/>
      <c r="D89" s="54"/>
      <c r="E89" s="54"/>
      <c r="F89" s="54"/>
      <c r="G89" s="54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1"/>
    </row>
    <row r="90" spans="1:26" x14ac:dyDescent="0.25">
      <c r="Z90" s="1"/>
    </row>
  </sheetData>
  <mergeCells count="14">
    <mergeCell ref="B88:G88"/>
    <mergeCell ref="B89:G89"/>
    <mergeCell ref="B85:F85"/>
    <mergeCell ref="I85:O85"/>
    <mergeCell ref="B86:E86"/>
    <mergeCell ref="I86:N86"/>
    <mergeCell ref="B87:F87"/>
    <mergeCell ref="I87:O87"/>
    <mergeCell ref="B1:P1"/>
    <mergeCell ref="B2:P2"/>
    <mergeCell ref="B4:E4"/>
    <mergeCell ref="B5:G5"/>
    <mergeCell ref="B8:G8"/>
    <mergeCell ref="I8:P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(Поставка подр)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2018-12-05T01:52:10Z</dcterms:modified>
</cp:coreProperties>
</file>