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1" l="1"/>
  <c r="P19" i="1"/>
  <c r="P20" i="1"/>
  <c r="P21" i="1"/>
  <c r="P22" i="1"/>
  <c r="O18" i="1"/>
  <c r="O19" i="1"/>
  <c r="O20" i="1"/>
  <c r="O21" i="1"/>
  <c r="O22" i="1"/>
  <c r="M18" i="1"/>
  <c r="M19" i="1"/>
  <c r="M20" i="1"/>
  <c r="M21" i="1"/>
  <c r="M22" i="1"/>
  <c r="L18" i="1"/>
  <c r="L19" i="1"/>
  <c r="L20" i="1"/>
  <c r="L21" i="1"/>
  <c r="L22" i="1"/>
  <c r="I18" i="1"/>
  <c r="J18" i="1"/>
  <c r="I19" i="1"/>
  <c r="J19" i="1"/>
  <c r="I20" i="1"/>
  <c r="J20" i="1"/>
  <c r="I21" i="1"/>
  <c r="J21" i="1"/>
  <c r="I22" i="1"/>
  <c r="J22" i="1"/>
  <c r="G18" i="1"/>
  <c r="G19" i="1"/>
  <c r="G20" i="1"/>
  <c r="G21" i="1"/>
  <c r="G22" i="1"/>
  <c r="I10" i="1" l="1"/>
  <c r="I11" i="1"/>
  <c r="I12" i="1"/>
  <c r="I13" i="1"/>
  <c r="I14" i="1"/>
  <c r="I15" i="1"/>
  <c r="I16" i="1"/>
  <c r="I17" i="1"/>
  <c r="I23" i="1"/>
  <c r="I9" i="1"/>
  <c r="M10" i="1"/>
  <c r="M11" i="1"/>
  <c r="M12" i="1"/>
  <c r="M13" i="1"/>
  <c r="M14" i="1"/>
  <c r="M15" i="1"/>
  <c r="M16" i="1"/>
  <c r="M17" i="1"/>
  <c r="M23" i="1"/>
  <c r="M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23" i="1"/>
  <c r="P23" i="1" s="1"/>
  <c r="O9" i="1"/>
  <c r="P9" i="1" s="1"/>
  <c r="L10" i="1"/>
  <c r="L11" i="1"/>
  <c r="L12" i="1"/>
  <c r="L13" i="1"/>
  <c r="L14" i="1"/>
  <c r="L15" i="1"/>
  <c r="L16" i="1"/>
  <c r="L17" i="1"/>
  <c r="L23" i="1"/>
  <c r="L9" i="1"/>
  <c r="J10" i="1"/>
  <c r="J11" i="1"/>
  <c r="J12" i="1"/>
  <c r="J13" i="1"/>
  <c r="J14" i="1"/>
  <c r="J15" i="1"/>
  <c r="J16" i="1"/>
  <c r="J17" i="1"/>
  <c r="J23" i="1"/>
  <c r="J9" i="1"/>
  <c r="G10" i="1"/>
  <c r="G11" i="1"/>
  <c r="G12" i="1"/>
  <c r="G13" i="1"/>
  <c r="G14" i="1"/>
  <c r="G15" i="1"/>
  <c r="G16" i="1"/>
  <c r="G17" i="1"/>
  <c r="G23" i="1"/>
  <c r="G9" i="1"/>
  <c r="P24" i="1" l="1"/>
  <c r="G24" i="1"/>
  <c r="G25" i="1" l="1"/>
  <c r="G26" i="1" s="1"/>
  <c r="P25" i="1"/>
  <c r="P26" i="1" s="1"/>
</calcChain>
</file>

<file path=xl/sharedStrings.xml><?xml version="1.0" encoding="utf-8"?>
<sst xmlns="http://schemas.openxmlformats.org/spreadsheetml/2006/main" count="58" uniqueCount="37">
  <si>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</si>
  <si>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</si>
  <si>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</si>
  <si>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</si>
  <si>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</si>
  <si>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</si>
  <si>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</si>
  <si>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</si>
  <si>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</si>
  <si>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</si>
  <si>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</si>
  <si>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</si>
  <si>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</si>
  <si>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</si>
  <si>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</si>
  <si>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</si>
  <si>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</si>
  <si>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</si>
  <si>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</si>
  <si>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Мероприятия по строительству и реконструкции для технологического присоединения потребителей (в том числе ПИР) на территории филиала «ЭС ЕАО»</t>
  </si>
  <si>
    <t>Строительство ВЛ 0,4 кВ (на единицу объема)</t>
  </si>
  <si>
    <t>Строительство ВЛИ 0,4 кВ (на единицу объема)</t>
  </si>
  <si>
    <t>Строительство ВЛ 6-10 кВ (на единицу объема)</t>
  </si>
  <si>
    <t>Строительство ВЛЗ 6-10 кВ (на единицу объема)</t>
  </si>
  <si>
    <t>Подвеска провода АС по существующим опорам (на единицу объема)</t>
  </si>
  <si>
    <t>Подвеска провода СИП-2 по существующим опорам (на единицу объема)</t>
  </si>
  <si>
    <t>Строительство КЛ 0,4 кВ (на единицу объема)</t>
  </si>
  <si>
    <t>Строительство КЛ 6-10 кВ (на единицу объема)</t>
  </si>
  <si>
    <t>Строительство СКТП (на единицу объема)</t>
  </si>
  <si>
    <t>Строительство КТПН (на единицу объема)</t>
  </si>
  <si>
    <t>Монтаж РП-0,4 кВ (на единицу объема)</t>
  </si>
  <si>
    <t>Реконструкция ТП (монтаж панели ЩО-70) (на единицу объема)</t>
  </si>
  <si>
    <t>Реконструкция ТП (монтаж ячейки КСО) (на единицу объема)</t>
  </si>
  <si>
    <t>Реконструкция ТП (монтаж силового трансформатора, коммутационного аппарата) (на единицу объема)</t>
  </si>
  <si>
    <t>Реконструкция ВЛ 6(10) кВ (монтаж линейного разъединителя) (на единицу объема)</t>
  </si>
  <si>
    <t>1 усл.ед.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</si>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</sst>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color theme="0" tint="-0.49998474074526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i/>
      <sz val="13"/>
      <color rgb="FF00206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/>
      <top/>
      <bottom style="medium">
        <color rgb="FF00206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center" wrapText="1"/>
    </xf>
    <xf numFmtId="9" fontId="7" fillId="2" borderId="29" xfId="0" applyNumberFormat="1" applyFont="1" applyFill="1" applyBorder="1" applyAlignment="1" applyProtection="1">
      <alignment horizontal="center" vertical="top" wrapText="1"/>
    </xf>
    <xf numFmtId="0" fontId="11" fillId="0" borderId="7" xfId="0" applyFont="1" applyBorder="1" applyAlignment="1">
      <alignment horizontal="center" vertical="top"/>
    </xf>
    <xf numFmtId="49" fontId="11" fillId="2" borderId="17" xfId="0" applyNumberFormat="1" applyFont="1" applyFill="1" applyBorder="1" applyAlignment="1" applyProtection="1">
      <alignment horizontal="left" vertical="top" wrapText="1"/>
      <protection locked="0"/>
    </xf>
    <xf numFmtId="4" fontId="11" fillId="2" borderId="8" xfId="0" applyNumberFormat="1" applyFont="1" applyFill="1" applyBorder="1" applyAlignment="1" applyProtection="1">
      <alignment horizontal="center" vertical="top" wrapText="1"/>
      <protection locked="0"/>
    </xf>
    <xf numFmtId="4" fontId="11" fillId="6" borderId="9" xfId="0" applyNumberFormat="1" applyFont="1" applyFill="1" applyBorder="1" applyAlignment="1" applyProtection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6" borderId="7" xfId="0" applyFont="1" applyFill="1" applyBorder="1" applyAlignment="1">
      <alignment horizontal="center" vertical="top"/>
    </xf>
    <xf numFmtId="49" fontId="11" fillId="6" borderId="17" xfId="0" applyNumberFormat="1" applyFont="1" applyFill="1" applyBorder="1" applyAlignment="1">
      <alignment horizontal="left" vertical="top" wrapText="1"/>
    </xf>
    <xf numFmtId="49" fontId="11" fillId="2" borderId="8" xfId="0" applyNumberFormat="1" applyFont="1" applyFill="1" applyBorder="1" applyAlignment="1" applyProtection="1">
      <alignment horizontal="left" vertical="top" wrapText="1"/>
      <protection locked="0"/>
    </xf>
    <xf numFmtId="3" fontId="11" fillId="6" borderId="8" xfId="0" applyNumberFormat="1" applyFont="1" applyFill="1" applyBorder="1" applyAlignment="1">
      <alignment horizontal="center" vertical="top" wrapText="1"/>
    </xf>
    <xf numFmtId="4" fontId="11" fillId="6" borderId="8" xfId="0" applyNumberFormat="1" applyFont="1" applyFill="1" applyBorder="1" applyAlignment="1">
      <alignment horizontal="center" vertical="top" wrapText="1"/>
    </xf>
    <xf numFmtId="4" fontId="11" fillId="6" borderId="9" xfId="0" applyNumberFormat="1" applyFont="1" applyFill="1" applyBorder="1" applyAlignment="1">
      <alignment horizontal="center" vertical="top" wrapText="1"/>
    </xf>
    <xf numFmtId="49" fontId="11" fillId="2" borderId="31" xfId="0" applyNumberFormat="1" applyFont="1" applyFill="1" applyBorder="1" applyAlignment="1" applyProtection="1">
      <alignment horizontal="left" vertical="top" wrapText="1"/>
      <protection locked="0"/>
    </xf>
    <xf numFmtId="49" fontId="11" fillId="2" borderId="32" xfId="0" applyNumberFormat="1" applyFont="1" applyFill="1" applyBorder="1" applyAlignment="1" applyProtection="1">
      <alignment horizontal="left" vertical="top" wrapText="1"/>
      <protection locked="0"/>
    </xf>
    <xf numFmtId="4" fontId="11" fillId="2" borderId="32" xfId="0" applyNumberFormat="1" applyFont="1" applyFill="1" applyBorder="1" applyAlignment="1" applyProtection="1">
      <alignment horizontal="center" vertical="top" wrapText="1"/>
      <protection locked="0"/>
    </xf>
    <xf numFmtId="0" fontId="11" fillId="0" borderId="30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49" fontId="11" fillId="2" borderId="18" xfId="0" applyNumberFormat="1" applyFont="1" applyFill="1" applyBorder="1" applyAlignment="1" applyProtection="1">
      <alignment horizontal="left" vertical="top" wrapText="1"/>
      <protection locked="0"/>
    </xf>
    <xf numFmtId="49" fontId="11" fillId="6" borderId="18" xfId="0" applyNumberFormat="1" applyFont="1" applyFill="1" applyBorder="1" applyAlignment="1">
      <alignment horizontal="left" vertical="top" wrapText="1"/>
    </xf>
    <xf numFmtId="49" fontId="11" fillId="2" borderId="11" xfId="0" applyNumberFormat="1" applyFont="1" applyFill="1" applyBorder="1" applyAlignment="1" applyProtection="1">
      <alignment horizontal="left" vertical="top" wrapText="1"/>
      <protection locked="0"/>
    </xf>
    <xf numFmtId="4" fontId="11" fillId="2" borderId="11" xfId="0" applyNumberFormat="1" applyFont="1" applyFill="1" applyBorder="1" applyAlignment="1" applyProtection="1">
      <alignment horizontal="center" vertical="top" wrapText="1"/>
      <protection locked="0"/>
    </xf>
    <xf numFmtId="4" fontId="11" fillId="6" borderId="12" xfId="0" applyNumberFormat="1" applyFont="1" applyFill="1" applyBorder="1" applyAlignment="1">
      <alignment horizontal="center" vertical="top" wrapText="1"/>
    </xf>
    <xf numFmtId="4" fontId="11" fillId="2" borderId="34" xfId="0" applyNumberFormat="1" applyFont="1" applyFill="1" applyBorder="1" applyAlignment="1" applyProtection="1">
      <alignment horizontal="center" vertical="top" wrapText="1"/>
      <protection locked="0"/>
    </xf>
    <xf numFmtId="3" fontId="11" fillId="2" borderId="17" xfId="0" applyNumberFormat="1" applyFont="1" applyFill="1" applyBorder="1" applyAlignment="1" applyProtection="1">
      <alignment horizontal="center" vertical="top" wrapText="1"/>
      <protection locked="0"/>
    </xf>
    <xf numFmtId="3" fontId="11" fillId="2" borderId="18" xfId="0" applyNumberFormat="1" applyFont="1" applyFill="1" applyBorder="1" applyAlignment="1" applyProtection="1">
      <alignment horizontal="center" vertical="top" wrapText="1"/>
      <protection locked="0"/>
    </xf>
    <xf numFmtId="0" fontId="1" fillId="4" borderId="35" xfId="0" applyFont="1" applyFill="1" applyBorder="1" applyAlignment="1">
      <alignment horizontal="center" vertical="center" wrapText="1"/>
    </xf>
    <xf numFmtId="4" fontId="11" fillId="0" borderId="33" xfId="0" applyNumberFormat="1" applyFont="1" applyBorder="1" applyAlignment="1">
      <alignment horizontal="center" vertical="top" wrapText="1"/>
    </xf>
    <xf numFmtId="0" fontId="6" fillId="5" borderId="27" xfId="0" applyFont="1" applyFill="1" applyBorder="1" applyAlignment="1">
      <alignment horizontal="justify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4" fontId="8" fillId="4" borderId="14" xfId="0" applyNumberFormat="1" applyFont="1" applyFill="1" applyBorder="1" applyAlignment="1" applyProtection="1">
      <alignment horizontal="right" vertical="center" wrapText="1"/>
    </xf>
    <xf numFmtId="4" fontId="8" fillId="4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4" fontId="8" fillId="4" borderId="36" xfId="0" applyNumberFormat="1" applyFont="1" applyFill="1" applyBorder="1" applyAlignment="1" applyProtection="1">
      <alignment horizontal="right" vertical="center" wrapText="1"/>
    </xf>
    <xf numFmtId="4" fontId="7" fillId="4" borderId="24" xfId="0" applyNumberFormat="1" applyFont="1" applyFill="1" applyBorder="1" applyAlignment="1" applyProtection="1">
      <alignment horizontal="right" vertical="top" wrapText="1"/>
    </xf>
    <xf numFmtId="4" fontId="7" fillId="4" borderId="25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12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abSelected="1" zoomScale="85" zoomScaleNormal="85" workbookViewId="0">
      <selection activeCell="J3" sqref="J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28515625" customWidth="1"/>
    <col min="7" max="7" width="22.7109375" customWidth="1"/>
    <col min="10" max="10" width="25.7109375" customWidth="1"/>
    <col min="11" max="11" width="21.28515625" customWidth="1"/>
    <col min="12" max="12" width="7.28515625" customWidth="1"/>
    <col min="13" max="14" width="17.140625" customWidth="1"/>
    <col min="15" max="15" width="15.28515625" customWidth="1"/>
    <col min="16" max="16" width="22.7109375" customWidth="1"/>
  </cols>
  <sheetData>
    <row r="1" spans="1:26" ht="34.5" customHeight="1" x14ac:dyDescent="0.25">
      <c r="B1" s="49" t="s">
        <v>36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3" t="s">
        <v>11</v>
      </c>
      <c r="C3" s="44"/>
      <c r="D3" s="44"/>
      <c r="E3" s="50"/>
      <c r="F3" s="62">
        <v>19500000</v>
      </c>
      <c r="G3" s="14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5" t="s">
        <v>19</v>
      </c>
      <c r="C4" s="55"/>
      <c r="D4" s="55"/>
      <c r="E4" s="55"/>
      <c r="F4" s="55"/>
      <c r="G4" s="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6" t="s">
        <v>12</v>
      </c>
      <c r="C7" s="50"/>
      <c r="D7" s="57"/>
      <c r="E7" s="57"/>
      <c r="F7" s="58"/>
      <c r="G7" s="59"/>
      <c r="H7" s="5"/>
      <c r="I7" s="43" t="s">
        <v>3</v>
      </c>
      <c r="J7" s="44"/>
      <c r="K7" s="44"/>
      <c r="L7" s="44"/>
      <c r="M7" s="44"/>
      <c r="N7" s="44"/>
      <c r="O7" s="44"/>
      <c r="P7" s="45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40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16">
        <v>1</v>
      </c>
      <c r="C9" s="17" t="s">
        <v>20</v>
      </c>
      <c r="D9" s="37" t="s">
        <v>35</v>
      </c>
      <c r="E9" s="41">
        <v>1362309</v>
      </c>
      <c r="F9" s="38">
        <v>1</v>
      </c>
      <c r="G9" s="19">
        <f>E9*F9</f>
        <v>1362309</v>
      </c>
      <c r="H9" s="20"/>
      <c r="I9" s="21">
        <f>B9</f>
        <v>1</v>
      </c>
      <c r="J9" s="22" t="str">
        <f>C9</f>
        <v>Строительство ВЛ 0,4 кВ (на единицу объема)</v>
      </c>
      <c r="K9" s="23"/>
      <c r="L9" s="24" t="str">
        <f>D9</f>
        <v>1 усл.ед.</v>
      </c>
      <c r="M9" s="25">
        <f>E9</f>
        <v>1362309</v>
      </c>
      <c r="N9" s="18"/>
      <c r="O9" s="24">
        <f>F9</f>
        <v>1</v>
      </c>
      <c r="P9" s="26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.5" x14ac:dyDescent="0.25">
      <c r="A10" s="6"/>
      <c r="B10" s="16">
        <v>2</v>
      </c>
      <c r="C10" s="17" t="s">
        <v>21</v>
      </c>
      <c r="D10" s="37" t="s">
        <v>35</v>
      </c>
      <c r="E10" s="41">
        <v>316822</v>
      </c>
      <c r="F10" s="38">
        <v>1</v>
      </c>
      <c r="G10" s="19">
        <f t="shared" ref="G10:G23" si="0">E10*F10</f>
        <v>316822</v>
      </c>
      <c r="H10" s="20"/>
      <c r="I10" s="21">
        <f t="shared" ref="I10:I23" si="1">B10</f>
        <v>2</v>
      </c>
      <c r="J10" s="22" t="str">
        <f t="shared" ref="J10:J23" si="2">C10</f>
        <v>Строительство ВЛИ 0,4 кВ (на единицу объема)</v>
      </c>
      <c r="K10" s="23"/>
      <c r="L10" s="24" t="str">
        <f t="shared" ref="L10:L23" si="3">D10</f>
        <v>1 усл.ед.</v>
      </c>
      <c r="M10" s="25">
        <f t="shared" ref="M10:M23" si="4">E10</f>
        <v>316822</v>
      </c>
      <c r="N10" s="18"/>
      <c r="O10" s="24">
        <f t="shared" ref="O10:O23" si="5">F10</f>
        <v>1</v>
      </c>
      <c r="P10" s="26">
        <f t="shared" ref="P10:P23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 x14ac:dyDescent="0.25">
      <c r="A11" s="6"/>
      <c r="B11" s="16">
        <v>3</v>
      </c>
      <c r="C11" s="17" t="s">
        <v>22</v>
      </c>
      <c r="D11" s="37" t="s">
        <v>35</v>
      </c>
      <c r="E11" s="41">
        <v>1734747</v>
      </c>
      <c r="F11" s="38">
        <v>1</v>
      </c>
      <c r="G11" s="19">
        <f t="shared" si="0"/>
        <v>1734747</v>
      </c>
      <c r="H11" s="20"/>
      <c r="I11" s="21">
        <f t="shared" si="1"/>
        <v>3</v>
      </c>
      <c r="J11" s="22" t="str">
        <f t="shared" si="2"/>
        <v>Строительство ВЛ 6-10 кВ (на единицу объема)</v>
      </c>
      <c r="K11" s="23"/>
      <c r="L11" s="24" t="str">
        <f t="shared" si="3"/>
        <v>1 усл.ед.</v>
      </c>
      <c r="M11" s="25">
        <f t="shared" si="4"/>
        <v>1734747</v>
      </c>
      <c r="N11" s="18"/>
      <c r="O11" s="24">
        <f t="shared" si="5"/>
        <v>1</v>
      </c>
      <c r="P11" s="26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6"/>
      <c r="B12" s="16">
        <v>4</v>
      </c>
      <c r="C12" s="17" t="s">
        <v>23</v>
      </c>
      <c r="D12" s="37" t="s">
        <v>35</v>
      </c>
      <c r="E12" s="41">
        <v>665054</v>
      </c>
      <c r="F12" s="38">
        <v>1</v>
      </c>
      <c r="G12" s="19">
        <f t="shared" si="0"/>
        <v>665054</v>
      </c>
      <c r="H12" s="20"/>
      <c r="I12" s="21">
        <f t="shared" si="1"/>
        <v>4</v>
      </c>
      <c r="J12" s="22" t="str">
        <f t="shared" si="2"/>
        <v>Строительство ВЛЗ 6-10 кВ (на единицу объема)</v>
      </c>
      <c r="K12" s="23"/>
      <c r="L12" s="24" t="str">
        <f t="shared" si="3"/>
        <v>1 усл.ед.</v>
      </c>
      <c r="M12" s="25">
        <f t="shared" si="4"/>
        <v>665054</v>
      </c>
      <c r="N12" s="18"/>
      <c r="O12" s="24">
        <f t="shared" si="5"/>
        <v>1</v>
      </c>
      <c r="P12" s="26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8.25" x14ac:dyDescent="0.25">
      <c r="A13" s="6"/>
      <c r="B13" s="16">
        <v>5</v>
      </c>
      <c r="C13" s="17" t="s">
        <v>24</v>
      </c>
      <c r="D13" s="37" t="s">
        <v>35</v>
      </c>
      <c r="E13" s="41">
        <v>1134687</v>
      </c>
      <c r="F13" s="38">
        <v>1</v>
      </c>
      <c r="G13" s="19">
        <f t="shared" si="0"/>
        <v>1134687</v>
      </c>
      <c r="H13" s="20"/>
      <c r="I13" s="21">
        <f t="shared" si="1"/>
        <v>5</v>
      </c>
      <c r="J13" s="22" t="str">
        <f t="shared" si="2"/>
        <v>Подвеска провода АС по существующим опорам (на единицу объема)</v>
      </c>
      <c r="K13" s="23"/>
      <c r="L13" s="24" t="str">
        <f t="shared" si="3"/>
        <v>1 усл.ед.</v>
      </c>
      <c r="M13" s="25">
        <f t="shared" si="4"/>
        <v>1134687</v>
      </c>
      <c r="N13" s="18"/>
      <c r="O13" s="24">
        <f t="shared" si="5"/>
        <v>1</v>
      </c>
      <c r="P13" s="26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8.25" x14ac:dyDescent="0.25">
      <c r="A14" s="6"/>
      <c r="B14" s="16">
        <v>6</v>
      </c>
      <c r="C14" s="17" t="s">
        <v>25</v>
      </c>
      <c r="D14" s="37" t="s">
        <v>35</v>
      </c>
      <c r="E14" s="41">
        <v>17216</v>
      </c>
      <c r="F14" s="38">
        <v>1</v>
      </c>
      <c r="G14" s="19">
        <f t="shared" si="0"/>
        <v>17216</v>
      </c>
      <c r="H14" s="20"/>
      <c r="I14" s="21">
        <f t="shared" si="1"/>
        <v>6</v>
      </c>
      <c r="J14" s="22" t="str">
        <f t="shared" si="2"/>
        <v>Подвеска провода СИП-2 по существующим опорам (на единицу объема)</v>
      </c>
      <c r="K14" s="23"/>
      <c r="L14" s="24" t="str">
        <f t="shared" si="3"/>
        <v>1 усл.ед.</v>
      </c>
      <c r="M14" s="25">
        <f t="shared" si="4"/>
        <v>17216</v>
      </c>
      <c r="N14" s="18"/>
      <c r="O14" s="24">
        <f t="shared" si="5"/>
        <v>1</v>
      </c>
      <c r="P14" s="26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5.5" x14ac:dyDescent="0.25">
      <c r="A15" s="6"/>
      <c r="B15" s="16">
        <v>7</v>
      </c>
      <c r="C15" s="17" t="s">
        <v>26</v>
      </c>
      <c r="D15" s="37" t="s">
        <v>35</v>
      </c>
      <c r="E15" s="41">
        <v>236420</v>
      </c>
      <c r="F15" s="38">
        <v>1</v>
      </c>
      <c r="G15" s="19">
        <f t="shared" si="0"/>
        <v>236420</v>
      </c>
      <c r="H15" s="20"/>
      <c r="I15" s="21">
        <f t="shared" si="1"/>
        <v>7</v>
      </c>
      <c r="J15" s="22" t="str">
        <f t="shared" si="2"/>
        <v>Строительство КЛ 0,4 кВ (на единицу объема)</v>
      </c>
      <c r="K15" s="23"/>
      <c r="L15" s="24" t="str">
        <f t="shared" si="3"/>
        <v>1 усл.ед.</v>
      </c>
      <c r="M15" s="25">
        <f t="shared" si="4"/>
        <v>236420</v>
      </c>
      <c r="N15" s="18"/>
      <c r="O15" s="24">
        <f t="shared" si="5"/>
        <v>1</v>
      </c>
      <c r="P15" s="26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5.5" x14ac:dyDescent="0.25">
      <c r="A16" s="6"/>
      <c r="B16" s="16">
        <v>8</v>
      </c>
      <c r="C16" s="17" t="s">
        <v>27</v>
      </c>
      <c r="D16" s="37" t="s">
        <v>35</v>
      </c>
      <c r="E16" s="41">
        <v>248249</v>
      </c>
      <c r="F16" s="38">
        <v>1</v>
      </c>
      <c r="G16" s="19">
        <f t="shared" si="0"/>
        <v>248249</v>
      </c>
      <c r="H16" s="20"/>
      <c r="I16" s="21">
        <f t="shared" si="1"/>
        <v>8</v>
      </c>
      <c r="J16" s="22" t="str">
        <f t="shared" si="2"/>
        <v>Строительство КЛ 6-10 кВ (на единицу объема)</v>
      </c>
      <c r="K16" s="23"/>
      <c r="L16" s="24" t="str">
        <f t="shared" si="3"/>
        <v>1 усл.ед.</v>
      </c>
      <c r="M16" s="25">
        <f t="shared" si="4"/>
        <v>248249</v>
      </c>
      <c r="N16" s="18"/>
      <c r="O16" s="24">
        <f t="shared" si="5"/>
        <v>1</v>
      </c>
      <c r="P16" s="26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5.5" x14ac:dyDescent="0.25">
      <c r="A17" s="6"/>
      <c r="B17" s="16">
        <v>9</v>
      </c>
      <c r="C17" s="17" t="s">
        <v>28</v>
      </c>
      <c r="D17" s="37" t="s">
        <v>35</v>
      </c>
      <c r="E17" s="41">
        <v>2358772</v>
      </c>
      <c r="F17" s="38">
        <v>1</v>
      </c>
      <c r="G17" s="19">
        <f t="shared" si="0"/>
        <v>2358772</v>
      </c>
      <c r="H17" s="20"/>
      <c r="I17" s="21">
        <f t="shared" si="1"/>
        <v>9</v>
      </c>
      <c r="J17" s="22" t="str">
        <f t="shared" si="2"/>
        <v>Строительство СКТП (на единицу объема)</v>
      </c>
      <c r="K17" s="23"/>
      <c r="L17" s="24" t="str">
        <f t="shared" si="3"/>
        <v>1 усл.ед.</v>
      </c>
      <c r="M17" s="25">
        <f t="shared" si="4"/>
        <v>2358772</v>
      </c>
      <c r="N17" s="18"/>
      <c r="O17" s="24">
        <f t="shared" si="5"/>
        <v>1</v>
      </c>
      <c r="P17" s="26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5.5" x14ac:dyDescent="0.25">
      <c r="A18" s="6"/>
      <c r="B18" s="16">
        <v>10</v>
      </c>
      <c r="C18" s="27" t="s">
        <v>29</v>
      </c>
      <c r="D18" s="37" t="s">
        <v>35</v>
      </c>
      <c r="E18" s="41">
        <v>7926918</v>
      </c>
      <c r="F18" s="38">
        <v>1</v>
      </c>
      <c r="G18" s="19">
        <f t="shared" si="0"/>
        <v>7926918</v>
      </c>
      <c r="H18" s="20"/>
      <c r="I18" s="21">
        <f t="shared" ref="I18:I22" si="7">B18</f>
        <v>10</v>
      </c>
      <c r="J18" s="22" t="str">
        <f t="shared" ref="J18:J22" si="8">C18</f>
        <v>Строительство КТПН (на единицу объема)</v>
      </c>
      <c r="K18" s="28"/>
      <c r="L18" s="24" t="str">
        <f t="shared" si="3"/>
        <v>1 усл.ед.</v>
      </c>
      <c r="M18" s="25">
        <f t="shared" si="4"/>
        <v>7926918</v>
      </c>
      <c r="N18" s="29"/>
      <c r="O18" s="24">
        <f t="shared" si="5"/>
        <v>1</v>
      </c>
      <c r="P18" s="26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5.5" x14ac:dyDescent="0.25">
      <c r="A19" s="6"/>
      <c r="B19" s="16">
        <v>11</v>
      </c>
      <c r="C19" s="27" t="s">
        <v>30</v>
      </c>
      <c r="D19" s="37" t="s">
        <v>35</v>
      </c>
      <c r="E19" s="41">
        <v>331796</v>
      </c>
      <c r="F19" s="38">
        <v>1</v>
      </c>
      <c r="G19" s="19">
        <f t="shared" si="0"/>
        <v>331796</v>
      </c>
      <c r="H19" s="20"/>
      <c r="I19" s="21">
        <f t="shared" si="7"/>
        <v>11</v>
      </c>
      <c r="J19" s="22" t="str">
        <f t="shared" si="8"/>
        <v>Монтаж РП-0,4 кВ (на единицу объема)</v>
      </c>
      <c r="K19" s="28"/>
      <c r="L19" s="24" t="str">
        <f t="shared" si="3"/>
        <v>1 усл.ед.</v>
      </c>
      <c r="M19" s="25">
        <f t="shared" si="4"/>
        <v>331796</v>
      </c>
      <c r="N19" s="29"/>
      <c r="O19" s="24">
        <f t="shared" si="5"/>
        <v>1</v>
      </c>
      <c r="P19" s="26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8.25" x14ac:dyDescent="0.25">
      <c r="A20" s="6"/>
      <c r="B20" s="16">
        <v>12</v>
      </c>
      <c r="C20" s="27" t="s">
        <v>31</v>
      </c>
      <c r="D20" s="37" t="s">
        <v>35</v>
      </c>
      <c r="E20" s="41">
        <v>11236988</v>
      </c>
      <c r="F20" s="38">
        <v>1</v>
      </c>
      <c r="G20" s="19">
        <f t="shared" si="0"/>
        <v>11236988</v>
      </c>
      <c r="H20" s="20"/>
      <c r="I20" s="21">
        <f t="shared" si="7"/>
        <v>12</v>
      </c>
      <c r="J20" s="22" t="str">
        <f t="shared" si="8"/>
        <v>Реконструкция ТП (монтаж панели ЩО-70) (на единицу объема)</v>
      </c>
      <c r="K20" s="28"/>
      <c r="L20" s="24" t="str">
        <f t="shared" si="3"/>
        <v>1 усл.ед.</v>
      </c>
      <c r="M20" s="25">
        <f t="shared" si="4"/>
        <v>11236988</v>
      </c>
      <c r="N20" s="29"/>
      <c r="O20" s="24">
        <f t="shared" si="5"/>
        <v>1</v>
      </c>
      <c r="P20" s="26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8.25" x14ac:dyDescent="0.25">
      <c r="A21" s="6"/>
      <c r="B21" s="16">
        <v>13</v>
      </c>
      <c r="C21" s="27" t="s">
        <v>32</v>
      </c>
      <c r="D21" s="37" t="s">
        <v>35</v>
      </c>
      <c r="E21" s="41">
        <v>5100333</v>
      </c>
      <c r="F21" s="38">
        <v>1</v>
      </c>
      <c r="G21" s="19">
        <f t="shared" si="0"/>
        <v>5100333</v>
      </c>
      <c r="H21" s="20"/>
      <c r="I21" s="21">
        <f t="shared" si="7"/>
        <v>13</v>
      </c>
      <c r="J21" s="22" t="str">
        <f t="shared" si="8"/>
        <v>Реконструкция ТП (монтаж ячейки КСО) (на единицу объема)</v>
      </c>
      <c r="K21" s="28"/>
      <c r="L21" s="24" t="str">
        <f t="shared" si="3"/>
        <v>1 усл.ед.</v>
      </c>
      <c r="M21" s="25">
        <f t="shared" si="4"/>
        <v>5100333</v>
      </c>
      <c r="N21" s="29"/>
      <c r="O21" s="24">
        <f t="shared" si="5"/>
        <v>1</v>
      </c>
      <c r="P21" s="26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51" x14ac:dyDescent="0.25">
      <c r="A22" s="6"/>
      <c r="B22" s="30">
        <v>14</v>
      </c>
      <c r="C22" s="27" t="s">
        <v>33</v>
      </c>
      <c r="D22" s="37" t="s">
        <v>35</v>
      </c>
      <c r="E22" s="41">
        <v>2774598</v>
      </c>
      <c r="F22" s="38">
        <v>1</v>
      </c>
      <c r="G22" s="19">
        <f t="shared" si="0"/>
        <v>2774598</v>
      </c>
      <c r="H22" s="20"/>
      <c r="I22" s="21">
        <f t="shared" si="7"/>
        <v>14</v>
      </c>
      <c r="J22" s="22" t="str">
        <f t="shared" si="8"/>
        <v>Реконструкция ТП (монтаж силового трансформатора, коммутационного аппарата) (на единицу объема)</v>
      </c>
      <c r="K22" s="28"/>
      <c r="L22" s="24" t="str">
        <f t="shared" si="3"/>
        <v>1 усл.ед.</v>
      </c>
      <c r="M22" s="25">
        <f t="shared" si="4"/>
        <v>2774598</v>
      </c>
      <c r="N22" s="29"/>
      <c r="O22" s="24">
        <f t="shared" si="5"/>
        <v>1</v>
      </c>
      <c r="P22" s="26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51.75" thickBot="1" x14ac:dyDescent="0.3">
      <c r="A23" s="6"/>
      <c r="B23" s="31">
        <v>15</v>
      </c>
      <c r="C23" s="32" t="s">
        <v>34</v>
      </c>
      <c r="D23" s="37" t="s">
        <v>35</v>
      </c>
      <c r="E23" s="41">
        <v>1487052</v>
      </c>
      <c r="F23" s="39">
        <v>1</v>
      </c>
      <c r="G23" s="19">
        <f t="shared" si="0"/>
        <v>1487052</v>
      </c>
      <c r="H23" s="20"/>
      <c r="I23" s="21">
        <f t="shared" si="1"/>
        <v>15</v>
      </c>
      <c r="J23" s="33" t="str">
        <f t="shared" si="2"/>
        <v>Реконструкция ВЛ 6(10) кВ (монтаж линейного разъединителя) (на единицу объема)</v>
      </c>
      <c r="K23" s="34"/>
      <c r="L23" s="24" t="str">
        <f t="shared" si="3"/>
        <v>1 усл.ед.</v>
      </c>
      <c r="M23" s="25">
        <f t="shared" si="4"/>
        <v>1487052</v>
      </c>
      <c r="N23" s="35"/>
      <c r="O23" s="24">
        <f t="shared" si="5"/>
        <v>1</v>
      </c>
      <c r="P23" s="36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1" customHeight="1" thickBot="1" x14ac:dyDescent="0.3">
      <c r="A24" s="6"/>
      <c r="B24" s="46" t="s">
        <v>6</v>
      </c>
      <c r="C24" s="47"/>
      <c r="D24" s="47"/>
      <c r="E24" s="51"/>
      <c r="F24" s="48"/>
      <c r="G24" s="11">
        <f>SUM(G9:G23)</f>
        <v>36931961</v>
      </c>
      <c r="H24" s="1"/>
      <c r="I24" s="46" t="s">
        <v>6</v>
      </c>
      <c r="J24" s="47"/>
      <c r="K24" s="47"/>
      <c r="L24" s="47"/>
      <c r="M24" s="47"/>
      <c r="N24" s="47"/>
      <c r="O24" s="48"/>
      <c r="P24" s="11">
        <f>SUM(P9:P23)</f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6"/>
      <c r="B25" s="60" t="s">
        <v>18</v>
      </c>
      <c r="C25" s="61"/>
      <c r="D25" s="61"/>
      <c r="E25" s="61"/>
      <c r="F25" s="15">
        <v>0.2</v>
      </c>
      <c r="G25" s="12">
        <f>G24*F25</f>
        <v>7386392.2000000002</v>
      </c>
      <c r="H25" s="1"/>
      <c r="I25" s="60" t="s">
        <v>18</v>
      </c>
      <c r="J25" s="61"/>
      <c r="K25" s="61"/>
      <c r="L25" s="61"/>
      <c r="M25" s="61"/>
      <c r="N25" s="61"/>
      <c r="O25" s="15">
        <v>0.2</v>
      </c>
      <c r="P25" s="12">
        <f>P24*O25</f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thickBot="1" x14ac:dyDescent="0.3">
      <c r="A26" s="6"/>
      <c r="B26" s="52" t="s">
        <v>7</v>
      </c>
      <c r="C26" s="53"/>
      <c r="D26" s="53"/>
      <c r="E26" s="53"/>
      <c r="F26" s="54"/>
      <c r="G26" s="13">
        <f>G24+G25</f>
        <v>44318353.200000003</v>
      </c>
      <c r="H26" s="1"/>
      <c r="I26" s="52" t="s">
        <v>7</v>
      </c>
      <c r="J26" s="53"/>
      <c r="K26" s="53"/>
      <c r="L26" s="53"/>
      <c r="M26" s="53"/>
      <c r="N26" s="53"/>
      <c r="O26" s="54"/>
      <c r="P26" s="13">
        <f>P24+P25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3.75" customHeight="1" x14ac:dyDescent="0.25">
      <c r="B27" s="42" t="s">
        <v>16</v>
      </c>
      <c r="C27" s="42"/>
      <c r="D27" s="42"/>
      <c r="E27" s="42"/>
      <c r="F27" s="42"/>
      <c r="G27" s="42"/>
      <c r="H27" s="1"/>
      <c r="I27" s="1"/>
      <c r="J27" s="1"/>
      <c r="K27" s="1"/>
      <c r="L27" s="2"/>
      <c r="M27" s="2"/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1.5" customHeight="1" x14ac:dyDescent="0.25">
      <c r="B28" s="42" t="s">
        <v>17</v>
      </c>
      <c r="C28" s="42"/>
      <c r="D28" s="42"/>
      <c r="E28" s="42"/>
      <c r="F28" s="42"/>
      <c r="G28" s="42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1"/>
    </row>
    <row r="29" spans="1:26" x14ac:dyDescent="0.25">
      <c r="Z29" s="1"/>
    </row>
  </sheetData>
  <mergeCells count="13">
    <mergeCell ref="B28:G28"/>
    <mergeCell ref="I7:P7"/>
    <mergeCell ref="I24:O24"/>
    <mergeCell ref="B27:G27"/>
    <mergeCell ref="B1:P1"/>
    <mergeCell ref="B3:E3"/>
    <mergeCell ref="B24:F24"/>
    <mergeCell ref="B26:F26"/>
    <mergeCell ref="B4:G4"/>
    <mergeCell ref="B7:G7"/>
    <mergeCell ref="I26:O26"/>
    <mergeCell ref="B25:E25"/>
    <mergeCell ref="I25:N25"/>
  </mergeCells>
  <pageMargins left="0.70866141732283472" right="0.70866141732283472" top="0.74803149606299213" bottom="0.74803149606299213" header="0.31496062992125984" footer="0.31496062992125984"/>
  <pageSetup paperSize="9" scale="53" fitToHeight="1000" orientation="landscape" r:id="rId1"/>
  <ignoredErrors>
    <ignoredError sqref="L23 L9:L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2018-10-25T03:52:28Z</cp:lastPrinted>
  <dcterms:created xsi:type="dcterms:W3CDTF">2018-05-22T01:14:50Z</dcterms:created>
  <dcterms:modified xsi:type="dcterms:W3CDTF">2018-11-26T04:44:29Z</dcterms:modified>
</cp:coreProperties>
</file>