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1340" windowHeight="9225"/>
  </bookViews>
  <sheets>
    <sheet name="Сводный сметный расчет" sheetId="1" r:id="rId1"/>
  </sheets>
  <definedNames>
    <definedName name="_xlnm.Print_Area" localSheetId="0">'Сводный сметный расчет'!$A$1:$H$64</definedName>
  </definedNames>
  <calcPr calcId="145621"/>
</workbook>
</file>

<file path=xl/calcChain.xml><?xml version="1.0" encoding="utf-8"?>
<calcChain xmlns="http://schemas.openxmlformats.org/spreadsheetml/2006/main">
  <c r="G57" i="1" l="1"/>
  <c r="E57" i="1"/>
  <c r="D57" i="1"/>
  <c r="G54" i="1" l="1"/>
  <c r="E52" i="1"/>
  <c r="D52" i="1"/>
  <c r="G53" i="1" l="1"/>
  <c r="E55" i="1" l="1"/>
  <c r="E59" i="1" s="1"/>
  <c r="E60" i="1" s="1"/>
  <c r="D55" i="1"/>
  <c r="D59" i="1" s="1"/>
  <c r="H54" i="1"/>
  <c r="G55" i="1"/>
  <c r="G59" i="1" s="1"/>
  <c r="G60" i="1" s="1"/>
  <c r="H52" i="1"/>
  <c r="H59" i="1" l="1"/>
  <c r="D60" i="1"/>
  <c r="H60" i="1" s="1"/>
  <c r="G58" i="1"/>
  <c r="H55" i="1"/>
  <c r="H53" i="1"/>
  <c r="E58" i="1"/>
  <c r="H57" i="1" l="1"/>
  <c r="D58" i="1"/>
  <c r="H58" i="1" s="1"/>
</calcChain>
</file>

<file path=xl/sharedStrings.xml><?xml version="1.0" encoding="utf-8"?>
<sst xmlns="http://schemas.openxmlformats.org/spreadsheetml/2006/main" count="65" uniqueCount="63">
  <si>
    <t>№ пп</t>
  </si>
  <si>
    <t>монтажных работ</t>
  </si>
  <si>
    <t>оборудования, мебели, инвентаря</t>
  </si>
  <si>
    <t>прочих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</si>
  <si>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</si>
  <si>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</si>
  <si>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</si>
  <si>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</si>
  <si>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</si>
  <si>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</si>
  <si>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ПП РФ №160 от 24.02.2009 г.</t>
  </si>
  <si>
    <t>Аренда земельного участка 1,29 руб/м2 (Sаренды=4 000 м2)</t>
  </si>
  <si>
    <t>Итого по Главе 1. "Подготовка территории строительства"</t>
  </si>
  <si>
    <t>Глава 2. Основные объекты строительства</t>
  </si>
  <si>
    <t>ЛС 02-01-03</t>
  </si>
  <si>
    <t>Строительство ВЛИ на деревянных опорах с ж/б приставками проводом  СИП-35 в двухцепном исполнении в городской местности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</si>
  <si>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</si>
  <si>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</si>
  <si>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</si>
  <si>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</si>
  <si>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</si>
  <si>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</si>
  <si>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</si>
  <si>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</si>
  <si>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</si>
  <si>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</si>
  <si>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</si>
  <si>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</si>
  <si>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</si>
  <si>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</si>
  <si>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</si>
  <si>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(двухцепная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</si>
  <si>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</si>
  <si>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</si>
  <si>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</si>
  <si>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</si>
  <si>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</si>
  <si>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</si>
  <si>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</si>
  <si>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</si>
  <si>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</si>
  <si>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</si>
  <si>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</si>
  <si>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</si>
  <si>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</si>
  <si>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>ФОРМА №1</t>
  </si>
  <si>
    <t>Утверждаю</t>
  </si>
  <si>
    <t>Директор ФАО ЮЯЭС ДРСК</t>
  </si>
  <si>
    <t>И.В. Шкурко</t>
  </si>
  <si>
    <t>СВОДНЫЙ СМЕТНЫЙ РАСЧЕТ СТОИМОСТИ СТРОИТЕЛЬСТВА</t>
  </si>
  <si>
    <t>Строительство ВЛИ-0,4 кВ в расчете на 1 км</t>
  </si>
  <si>
    <t>(наименование стройки)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</si>
  <si>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</si>
  <si>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</si>
  <si>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</si>
  <si>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</si>
  <si>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</si>
  <si>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</si>
  <si>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Прочие  8,93</t>
  </si>
  <si>
    <t>Пересчет в текущие цены  на 3 кв. 2018 года</t>
  </si>
  <si>
    <t>Пересчет сметной стоимости с учетом индекса - дефлятора  в прогнозные цены  4 кв. 2018 года  (1/4 от 4,6%)  без НДС</t>
  </si>
  <si>
    <t>НДС - 20%</t>
  </si>
  <si>
    <t>Составил: ___________________________Н.О.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</si>
</sst>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0" fontId="1" fillId="0" borderId="0" xfId="0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left" vertical="top"/>
    </xf>
    <xf numFmtId="2" fontId="2" fillId="0" borderId="1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4"/>
  <sheetViews>
    <sheetView showGridLines="0" tabSelected="1" topLeftCell="A10" workbookViewId="0">
      <selection activeCell="E66" sqref="E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5"/>
      <c r="B1" s="6"/>
      <c r="C1" s="6"/>
      <c r="D1" s="16"/>
      <c r="E1" s="16"/>
      <c r="F1" s="16"/>
      <c r="G1" s="16"/>
      <c r="H1" s="17" t="s">
        <v>45</v>
      </c>
    </row>
    <row r="2" spans="1:8" x14ac:dyDescent="0.2">
      <c r="A2" s="15"/>
      <c r="B2" s="6"/>
      <c r="C2" s="6"/>
      <c r="D2" s="16"/>
      <c r="E2" s="16"/>
      <c r="F2" s="16"/>
      <c r="G2" s="16"/>
      <c r="H2" s="20" t="s">
        <v>46</v>
      </c>
    </row>
    <row r="3" spans="1:8" x14ac:dyDescent="0.2">
      <c r="A3" s="15"/>
      <c r="B3" s="6"/>
      <c r="C3" s="6"/>
      <c r="D3" s="18"/>
      <c r="E3" s="19"/>
      <c r="F3" s="16"/>
      <c r="G3" s="16"/>
      <c r="H3" s="20" t="s">
        <v>47</v>
      </c>
    </row>
    <row r="4" spans="1:8" x14ac:dyDescent="0.2">
      <c r="A4" s="15"/>
      <c r="B4" s="6"/>
      <c r="C4" s="6"/>
      <c r="D4" s="16"/>
      <c r="E4" s="18"/>
      <c r="F4" s="16"/>
      <c r="G4" s="16"/>
      <c r="H4" s="20" t="s">
        <v>48</v>
      </c>
    </row>
    <row r="5" spans="1:8" x14ac:dyDescent="0.2">
      <c r="A5" s="15"/>
      <c r="B5" s="6"/>
      <c r="C5" s="6"/>
      <c r="D5" s="16"/>
      <c r="E5" s="18"/>
      <c r="F5" s="16"/>
      <c r="G5" s="16"/>
      <c r="H5" s="16"/>
    </row>
    <row r="6" spans="1:8" x14ac:dyDescent="0.2">
      <c r="A6" s="15"/>
      <c r="B6" s="6"/>
      <c r="C6" s="6"/>
      <c r="D6" s="16"/>
      <c r="E6" s="18"/>
      <c r="F6" s="16"/>
      <c r="G6" s="16"/>
      <c r="H6" s="16"/>
    </row>
    <row r="7" spans="1:8" x14ac:dyDescent="0.2">
      <c r="A7" s="15"/>
      <c r="B7" s="6"/>
      <c r="C7" s="6"/>
      <c r="D7" s="16"/>
      <c r="E7" s="16"/>
      <c r="F7" s="16"/>
      <c r="G7" s="16"/>
      <c r="H7" s="16"/>
    </row>
    <row r="8" spans="1:8" x14ac:dyDescent="0.2">
      <c r="A8" s="15"/>
      <c r="B8" s="6"/>
      <c r="C8" s="6"/>
      <c r="D8" s="16"/>
      <c r="E8" s="19"/>
      <c r="F8" s="16"/>
      <c r="G8" s="16"/>
      <c r="H8" s="16"/>
    </row>
    <row r="9" spans="1:8" x14ac:dyDescent="0.2">
      <c r="A9" s="15"/>
      <c r="B9" s="6"/>
      <c r="C9" s="6"/>
      <c r="D9" s="18"/>
      <c r="E9" s="19"/>
      <c r="F9" s="16"/>
      <c r="G9" s="16"/>
      <c r="H9" s="16"/>
    </row>
    <row r="10" spans="1:8" x14ac:dyDescent="0.2">
      <c r="A10" s="15"/>
      <c r="B10" s="6"/>
      <c r="C10" s="6"/>
      <c r="D10" s="16"/>
      <c r="E10" s="18"/>
      <c r="F10" s="16"/>
      <c r="G10" s="16"/>
      <c r="H10" s="16"/>
    </row>
    <row r="11" spans="1:8" x14ac:dyDescent="0.2">
      <c r="A11" s="15"/>
      <c r="B11" s="6"/>
      <c r="C11" s="6"/>
      <c r="D11" s="19"/>
      <c r="E11" s="19"/>
      <c r="F11" s="19"/>
      <c r="G11" s="19"/>
      <c r="H11" s="16"/>
    </row>
    <row r="12" spans="1:8" x14ac:dyDescent="0.2">
      <c r="A12" s="15"/>
      <c r="B12" s="6"/>
      <c r="C12" s="6"/>
      <c r="D12" s="19"/>
      <c r="E12" s="19"/>
      <c r="F12" s="19"/>
      <c r="G12" s="16"/>
      <c r="H12" s="16"/>
    </row>
    <row r="13" spans="1:8" x14ac:dyDescent="0.2">
      <c r="D13" s="31" t="s">
        <v>49</v>
      </c>
      <c r="F13" s="3"/>
      <c r="G13" s="3"/>
      <c r="H13" s="3"/>
    </row>
    <row r="14" spans="1:8" x14ac:dyDescent="0.2">
      <c r="D14" s="7"/>
      <c r="F14" s="3"/>
      <c r="G14" s="3"/>
      <c r="H14" s="3"/>
    </row>
    <row r="15" spans="1:8" x14ac:dyDescent="0.2">
      <c r="C15" s="50" t="s">
        <v>50</v>
      </c>
      <c r="D15" s="50"/>
      <c r="E15" s="50"/>
      <c r="F15" s="50"/>
      <c r="G15" s="50"/>
      <c r="H15" s="3"/>
    </row>
    <row r="16" spans="1:8" x14ac:dyDescent="0.2">
      <c r="D16" s="32" t="s">
        <v>51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55</v>
      </c>
      <c r="D18" s="7"/>
      <c r="E18" s="3"/>
      <c r="F18" s="3"/>
      <c r="G18" s="3"/>
      <c r="H18" s="3"/>
    </row>
    <row r="19" spans="1:8" x14ac:dyDescent="0.2">
      <c r="D19" s="7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7" t="s">
        <v>0</v>
      </c>
      <c r="B21" s="48" t="s">
        <v>4</v>
      </c>
      <c r="C21" s="48" t="s">
        <v>5</v>
      </c>
      <c r="D21" s="49" t="s">
        <v>7</v>
      </c>
      <c r="E21" s="49"/>
      <c r="F21" s="49"/>
      <c r="G21" s="49"/>
      <c r="H21" s="47" t="s">
        <v>8</v>
      </c>
    </row>
    <row r="22" spans="1:8" x14ac:dyDescent="0.2">
      <c r="A22" s="47"/>
      <c r="B22" s="48"/>
      <c r="C22" s="48"/>
      <c r="D22" s="47" t="s">
        <v>6</v>
      </c>
      <c r="E22" s="47" t="s">
        <v>1</v>
      </c>
      <c r="F22" s="47" t="s">
        <v>2</v>
      </c>
      <c r="G22" s="47" t="s">
        <v>3</v>
      </c>
      <c r="H22" s="47"/>
    </row>
    <row r="23" spans="1:8" x14ac:dyDescent="0.2">
      <c r="A23" s="47"/>
      <c r="B23" s="48"/>
      <c r="C23" s="48"/>
      <c r="D23" s="47"/>
      <c r="E23" s="47"/>
      <c r="F23" s="47"/>
      <c r="G23" s="47"/>
      <c r="H23" s="47"/>
    </row>
    <row r="24" spans="1:8" x14ac:dyDescent="0.2">
      <c r="A24" s="47"/>
      <c r="B24" s="48"/>
      <c r="C24" s="48"/>
      <c r="D24" s="47"/>
      <c r="E24" s="47"/>
      <c r="F24" s="47"/>
      <c r="G24" s="47"/>
      <c r="H24" s="47"/>
    </row>
    <row r="25" spans="1:8" x14ac:dyDescent="0.2">
      <c r="A25" s="8">
        <v>1</v>
      </c>
      <c r="B25" s="9">
        <v>2</v>
      </c>
      <c r="C25" s="9">
        <v>3</v>
      </c>
      <c r="D25" s="8">
        <v>4</v>
      </c>
      <c r="E25" s="8">
        <v>5</v>
      </c>
      <c r="F25" s="8">
        <v>6</v>
      </c>
      <c r="G25" s="8">
        <v>7</v>
      </c>
      <c r="H25" s="8">
        <v>8</v>
      </c>
    </row>
    <row r="26" spans="1:8" x14ac:dyDescent="0.2">
      <c r="A26" s="42" t="s">
        <v>9</v>
      </c>
      <c r="B26" s="43"/>
      <c r="C26" s="43"/>
      <c r="D26" s="43"/>
      <c r="E26" s="43"/>
      <c r="F26" s="43"/>
      <c r="G26" s="43"/>
      <c r="H26" s="43"/>
    </row>
    <row r="27" spans="1:8" ht="25.5" x14ac:dyDescent="0.2">
      <c r="A27" s="10">
        <v>1</v>
      </c>
      <c r="B27" s="11" t="s">
        <v>10</v>
      </c>
      <c r="C27" s="11" t="s">
        <v>11</v>
      </c>
      <c r="D27" s="12"/>
      <c r="E27" s="12"/>
      <c r="F27" s="12"/>
      <c r="G27" s="13">
        <v>0.61299999999999999</v>
      </c>
      <c r="H27" s="13">
        <v>0.61299999999999999</v>
      </c>
    </row>
    <row r="28" spans="1:8" ht="27.95" customHeight="1" x14ac:dyDescent="0.2">
      <c r="A28" s="14"/>
      <c r="B28" s="44" t="s">
        <v>12</v>
      </c>
      <c r="C28" s="45"/>
      <c r="D28" s="12"/>
      <c r="E28" s="12"/>
      <c r="F28" s="12"/>
      <c r="G28" s="13">
        <v>0.61299999999999999</v>
      </c>
      <c r="H28" s="13">
        <v>0.61299999999999999</v>
      </c>
    </row>
    <row r="29" spans="1:8" x14ac:dyDescent="0.2">
      <c r="A29" s="42" t="s">
        <v>13</v>
      </c>
      <c r="B29" s="43"/>
      <c r="C29" s="43"/>
      <c r="D29" s="43"/>
      <c r="E29" s="43"/>
      <c r="F29" s="43"/>
      <c r="G29" s="43"/>
      <c r="H29" s="43"/>
    </row>
    <row r="30" spans="1:8" ht="38.25" x14ac:dyDescent="0.2">
      <c r="A30" s="10">
        <v>2</v>
      </c>
      <c r="B30" s="11" t="s">
        <v>14</v>
      </c>
      <c r="C30" s="11" t="s">
        <v>15</v>
      </c>
      <c r="D30" s="13">
        <v>250.274</v>
      </c>
      <c r="E30" s="13">
        <v>85.813000000000002</v>
      </c>
      <c r="F30" s="12"/>
      <c r="G30" s="12"/>
      <c r="H30" s="13">
        <v>336.08699999999999</v>
      </c>
    </row>
    <row r="31" spans="1:8" ht="27.95" customHeight="1" x14ac:dyDescent="0.2">
      <c r="A31" s="14"/>
      <c r="B31" s="44" t="s">
        <v>16</v>
      </c>
      <c r="C31" s="45"/>
      <c r="D31" s="13">
        <v>250.274</v>
      </c>
      <c r="E31" s="13">
        <v>85.813000000000002</v>
      </c>
      <c r="F31" s="12"/>
      <c r="G31" s="12"/>
      <c r="H31" s="13">
        <v>336.08699999999999</v>
      </c>
    </row>
    <row r="32" spans="1:8" x14ac:dyDescent="0.2">
      <c r="A32" s="42" t="s">
        <v>17</v>
      </c>
      <c r="B32" s="43"/>
      <c r="C32" s="43"/>
      <c r="D32" s="43"/>
      <c r="E32" s="43"/>
      <c r="F32" s="43"/>
      <c r="G32" s="43"/>
      <c r="H32" s="43"/>
    </row>
    <row r="33" spans="1:8" x14ac:dyDescent="0.2">
      <c r="A33" s="14"/>
      <c r="B33" s="44" t="s">
        <v>18</v>
      </c>
      <c r="C33" s="45"/>
      <c r="D33" s="13">
        <v>250.274</v>
      </c>
      <c r="E33" s="13">
        <v>85.813000000000002</v>
      </c>
      <c r="F33" s="12"/>
      <c r="G33" s="13">
        <v>0.61299999999999999</v>
      </c>
      <c r="H33" s="13">
        <v>336.7</v>
      </c>
    </row>
    <row r="34" spans="1:8" x14ac:dyDescent="0.2">
      <c r="A34" s="42" t="s">
        <v>19</v>
      </c>
      <c r="B34" s="43"/>
      <c r="C34" s="43"/>
      <c r="D34" s="43"/>
      <c r="E34" s="43"/>
      <c r="F34" s="43"/>
      <c r="G34" s="43"/>
      <c r="H34" s="43"/>
    </row>
    <row r="35" spans="1:8" x14ac:dyDescent="0.2">
      <c r="A35" s="10">
        <v>3</v>
      </c>
      <c r="B35" s="11" t="s">
        <v>20</v>
      </c>
      <c r="C35" s="11" t="s">
        <v>21</v>
      </c>
      <c r="D35" s="13">
        <v>6.2569999999999997</v>
      </c>
      <c r="E35" s="13">
        <v>2.145</v>
      </c>
      <c r="F35" s="12"/>
      <c r="G35" s="12"/>
      <c r="H35" s="13">
        <v>8.4019999999999992</v>
      </c>
    </row>
    <row r="36" spans="1:8" ht="27.95" customHeight="1" x14ac:dyDescent="0.2">
      <c r="A36" s="14"/>
      <c r="B36" s="44" t="s">
        <v>22</v>
      </c>
      <c r="C36" s="45"/>
      <c r="D36" s="13">
        <v>6.2569999999999997</v>
      </c>
      <c r="E36" s="13">
        <v>2.145</v>
      </c>
      <c r="F36" s="12"/>
      <c r="G36" s="12"/>
      <c r="H36" s="13">
        <v>8.4019999999999992</v>
      </c>
    </row>
    <row r="37" spans="1:8" x14ac:dyDescent="0.2">
      <c r="A37" s="14"/>
      <c r="B37" s="44" t="s">
        <v>23</v>
      </c>
      <c r="C37" s="45"/>
      <c r="D37" s="13">
        <v>256.53100000000001</v>
      </c>
      <c r="E37" s="13">
        <v>87.957999999999998</v>
      </c>
      <c r="F37" s="12"/>
      <c r="G37" s="13">
        <v>0.61299999999999999</v>
      </c>
      <c r="H37" s="13">
        <v>345.10199999999998</v>
      </c>
    </row>
    <row r="38" spans="1:8" x14ac:dyDescent="0.2">
      <c r="A38" s="42" t="s">
        <v>24</v>
      </c>
      <c r="B38" s="43"/>
      <c r="C38" s="43"/>
      <c r="D38" s="43"/>
      <c r="E38" s="43"/>
      <c r="F38" s="43"/>
      <c r="G38" s="43"/>
      <c r="H38" s="43"/>
    </row>
    <row r="39" spans="1:8" x14ac:dyDescent="0.2">
      <c r="A39" s="10">
        <v>4</v>
      </c>
      <c r="B39" s="11" t="s">
        <v>25</v>
      </c>
      <c r="C39" s="11" t="s">
        <v>26</v>
      </c>
      <c r="D39" s="13">
        <v>15.648</v>
      </c>
      <c r="E39" s="13">
        <v>5.3650000000000002</v>
      </c>
      <c r="F39" s="12"/>
      <c r="G39" s="12"/>
      <c r="H39" s="13">
        <v>21.013000000000002</v>
      </c>
    </row>
    <row r="40" spans="1:8" x14ac:dyDescent="0.2">
      <c r="A40" s="14"/>
      <c r="B40" s="44" t="s">
        <v>27</v>
      </c>
      <c r="C40" s="45"/>
      <c r="D40" s="13">
        <v>15.648</v>
      </c>
      <c r="E40" s="13">
        <v>5.3650000000000002</v>
      </c>
      <c r="F40" s="12"/>
      <c r="G40" s="12"/>
      <c r="H40" s="13">
        <v>21.013000000000002</v>
      </c>
    </row>
    <row r="41" spans="1:8" x14ac:dyDescent="0.2">
      <c r="A41" s="14"/>
      <c r="B41" s="44" t="s">
        <v>28</v>
      </c>
      <c r="C41" s="45"/>
      <c r="D41" s="13">
        <v>272.17899999999997</v>
      </c>
      <c r="E41" s="13">
        <v>93.322999999999993</v>
      </c>
      <c r="F41" s="12"/>
      <c r="G41" s="13">
        <v>0.61299999999999999</v>
      </c>
      <c r="H41" s="13">
        <v>366.11500000000001</v>
      </c>
    </row>
    <row r="42" spans="1:8" x14ac:dyDescent="0.2">
      <c r="A42" s="42" t="s">
        <v>29</v>
      </c>
      <c r="B42" s="43"/>
      <c r="C42" s="43"/>
      <c r="D42" s="43"/>
      <c r="E42" s="43"/>
      <c r="F42" s="43"/>
      <c r="G42" s="43"/>
      <c r="H42" s="43"/>
    </row>
    <row r="43" spans="1:8" ht="63.75" x14ac:dyDescent="0.2">
      <c r="A43" s="10">
        <v>5</v>
      </c>
      <c r="B43" s="11" t="s">
        <v>30</v>
      </c>
      <c r="C43" s="11" t="s">
        <v>31</v>
      </c>
      <c r="D43" s="12"/>
      <c r="E43" s="12"/>
      <c r="F43" s="12"/>
      <c r="G43" s="13">
        <v>11.371</v>
      </c>
      <c r="H43" s="13">
        <v>11.371</v>
      </c>
    </row>
    <row r="44" spans="1:8" ht="27.95" customHeight="1" x14ac:dyDescent="0.2">
      <c r="A44" s="14"/>
      <c r="B44" s="44" t="s">
        <v>32</v>
      </c>
      <c r="C44" s="45"/>
      <c r="D44" s="12"/>
      <c r="E44" s="12"/>
      <c r="F44" s="12"/>
      <c r="G44" s="13">
        <v>11.371</v>
      </c>
      <c r="H44" s="13">
        <v>11.371</v>
      </c>
    </row>
    <row r="45" spans="1:8" x14ac:dyDescent="0.2">
      <c r="A45" s="14"/>
      <c r="B45" s="44" t="s">
        <v>33</v>
      </c>
      <c r="C45" s="45"/>
      <c r="D45" s="13">
        <v>272.17899999999997</v>
      </c>
      <c r="E45" s="13">
        <v>93.322999999999993</v>
      </c>
      <c r="F45" s="12"/>
      <c r="G45" s="13">
        <v>11.984</v>
      </c>
      <c r="H45" s="13">
        <v>377.48599999999999</v>
      </c>
    </row>
    <row r="46" spans="1:8" x14ac:dyDescent="0.2">
      <c r="A46" s="42" t="s">
        <v>34</v>
      </c>
      <c r="B46" s="43"/>
      <c r="C46" s="43"/>
      <c r="D46" s="43"/>
      <c r="E46" s="43"/>
      <c r="F46" s="43"/>
      <c r="G46" s="43"/>
      <c r="H46" s="43"/>
    </row>
    <row r="47" spans="1:8" ht="25.5" x14ac:dyDescent="0.2">
      <c r="A47" s="10">
        <v>6</v>
      </c>
      <c r="B47" s="11" t="s">
        <v>35</v>
      </c>
      <c r="C47" s="11" t="s">
        <v>36</v>
      </c>
      <c r="D47" s="13">
        <v>8.1649999999999991</v>
      </c>
      <c r="E47" s="13">
        <v>2.8</v>
      </c>
      <c r="F47" s="12"/>
      <c r="G47" s="13">
        <v>0.36</v>
      </c>
      <c r="H47" s="13">
        <v>11.324999999999999</v>
      </c>
    </row>
    <row r="48" spans="1:8" x14ac:dyDescent="0.2">
      <c r="A48" s="14"/>
      <c r="B48" s="44" t="s">
        <v>37</v>
      </c>
      <c r="C48" s="45"/>
      <c r="D48" s="13">
        <v>8.1649999999999991</v>
      </c>
      <c r="E48" s="13">
        <v>2.8</v>
      </c>
      <c r="F48" s="12"/>
      <c r="G48" s="13">
        <v>0.36</v>
      </c>
      <c r="H48" s="13">
        <v>11.324999999999999</v>
      </c>
    </row>
    <row r="49" spans="1:8" x14ac:dyDescent="0.2">
      <c r="A49" s="42" t="s">
        <v>38</v>
      </c>
      <c r="B49" s="43"/>
      <c r="C49" s="43"/>
      <c r="D49" s="43"/>
      <c r="E49" s="43"/>
      <c r="F49" s="43"/>
      <c r="G49" s="43"/>
      <c r="H49" s="43"/>
    </row>
    <row r="50" spans="1:8" x14ac:dyDescent="0.2">
      <c r="A50" s="14"/>
      <c r="B50" s="44" t="s">
        <v>39</v>
      </c>
      <c r="C50" s="45"/>
      <c r="D50" s="13">
        <v>280.34399999999999</v>
      </c>
      <c r="E50" s="13">
        <v>96.123000000000005</v>
      </c>
      <c r="F50" s="12"/>
      <c r="G50" s="13">
        <v>12.343999999999999</v>
      </c>
      <c r="H50" s="13">
        <v>388.81099999999998</v>
      </c>
    </row>
    <row r="51" spans="1:8" x14ac:dyDescent="0.2">
      <c r="A51" s="36" t="s">
        <v>59</v>
      </c>
      <c r="B51" s="37"/>
      <c r="C51" s="37"/>
      <c r="D51" s="37"/>
      <c r="E51" s="37"/>
      <c r="F51" s="37"/>
      <c r="G51" s="37"/>
      <c r="H51" s="38"/>
    </row>
    <row r="52" spans="1:8" ht="26.25" customHeight="1" x14ac:dyDescent="0.2">
      <c r="A52" s="14"/>
      <c r="B52" s="39" t="s">
        <v>56</v>
      </c>
      <c r="C52" s="11" t="s">
        <v>57</v>
      </c>
      <c r="D52" s="21">
        <f>D50*7.153</f>
        <v>2005.300632</v>
      </c>
      <c r="E52" s="21">
        <f>E50*7.153</f>
        <v>687.56781899999999</v>
      </c>
      <c r="F52" s="21"/>
      <c r="G52" s="21"/>
      <c r="H52" s="22">
        <f>D52+E52</f>
        <v>2692.8684509999998</v>
      </c>
    </row>
    <row r="53" spans="1:8" ht="31.5" customHeight="1" x14ac:dyDescent="0.2">
      <c r="A53" s="14"/>
      <c r="B53" s="40"/>
      <c r="C53" s="11" t="s">
        <v>52</v>
      </c>
      <c r="D53" s="22"/>
      <c r="E53" s="21"/>
      <c r="F53" s="22"/>
      <c r="G53" s="22">
        <f>G44*3.83*1.03</f>
        <v>44.8574579</v>
      </c>
      <c r="H53" s="22">
        <f>G53</f>
        <v>44.8574579</v>
      </c>
    </row>
    <row r="54" spans="1:8" ht="30.75" customHeight="1" x14ac:dyDescent="0.2">
      <c r="A54" s="14"/>
      <c r="B54" s="41"/>
      <c r="C54" s="11" t="s">
        <v>58</v>
      </c>
      <c r="D54" s="22"/>
      <c r="E54" s="21"/>
      <c r="F54" s="22"/>
      <c r="G54" s="22">
        <f>(G50-G44)*8.93</f>
        <v>8.68888999999999</v>
      </c>
      <c r="H54" s="22">
        <f>G54</f>
        <v>8.68888999999999</v>
      </c>
    </row>
    <row r="55" spans="1:8" x14ac:dyDescent="0.2">
      <c r="A55" s="23"/>
      <c r="B55" s="24"/>
      <c r="C55" s="24" t="s">
        <v>40</v>
      </c>
      <c r="D55" s="25">
        <f>D52</f>
        <v>2005.300632</v>
      </c>
      <c r="E55" s="25">
        <f>E52</f>
        <v>687.56781899999999</v>
      </c>
      <c r="F55" s="25"/>
      <c r="G55" s="25">
        <f>G53+G54</f>
        <v>53.546347899999986</v>
      </c>
      <c r="H55" s="25">
        <f>SUM(D55:G55)</f>
        <v>2746.4147988999998</v>
      </c>
    </row>
    <row r="56" spans="1:8" x14ac:dyDescent="0.2">
      <c r="A56" s="42" t="s">
        <v>38</v>
      </c>
      <c r="B56" s="43"/>
      <c r="C56" s="43"/>
      <c r="D56" s="43"/>
      <c r="E56" s="43"/>
      <c r="F56" s="43"/>
      <c r="G56" s="43"/>
      <c r="H56" s="43"/>
    </row>
    <row r="57" spans="1:8" ht="25.5" x14ac:dyDescent="0.2">
      <c r="A57" s="10" t="s">
        <v>41</v>
      </c>
      <c r="B57" s="11" t="s">
        <v>42</v>
      </c>
      <c r="C57" s="11" t="s">
        <v>61</v>
      </c>
      <c r="D57" s="22">
        <f>D55*0.2</f>
        <v>401.0601264</v>
      </c>
      <c r="E57" s="22">
        <f>E55*0.2</f>
        <v>137.51356380000001</v>
      </c>
      <c r="F57" s="22"/>
      <c r="G57" s="22">
        <f>G55*0.02</f>
        <v>1.0709269579999998</v>
      </c>
      <c r="H57" s="22">
        <f>SUM(D57:G57)</f>
        <v>539.64461715799996</v>
      </c>
    </row>
    <row r="58" spans="1:8" x14ac:dyDescent="0.2">
      <c r="A58" s="14"/>
      <c r="B58" s="44" t="s">
        <v>43</v>
      </c>
      <c r="C58" s="45"/>
      <c r="D58" s="22">
        <f>D55+D57</f>
        <v>2406.3607584000001</v>
      </c>
      <c r="E58" s="22">
        <f>E55+E57</f>
        <v>825.08138280000003</v>
      </c>
      <c r="F58" s="22"/>
      <c r="G58" s="22">
        <f>G55+G57</f>
        <v>54.617274857999988</v>
      </c>
      <c r="H58" s="22">
        <f>SUM(D58:G58)</f>
        <v>3286.0594160580004</v>
      </c>
    </row>
    <row r="59" spans="1:8" ht="38.25" x14ac:dyDescent="0.2">
      <c r="A59" s="26"/>
      <c r="B59" s="27" t="s">
        <v>53</v>
      </c>
      <c r="C59" s="28" t="s">
        <v>60</v>
      </c>
      <c r="D59" s="29">
        <f>D55*1.0115</f>
        <v>2028.361589268</v>
      </c>
      <c r="E59" s="29">
        <f t="shared" ref="E59:G59" si="0">E55*1.0115</f>
        <v>695.47484891850002</v>
      </c>
      <c r="F59" s="29"/>
      <c r="G59" s="29">
        <f t="shared" si="0"/>
        <v>54.162130900849988</v>
      </c>
      <c r="H59" s="33">
        <f>SUM(D59:G59)</f>
        <v>2777.99856908735</v>
      </c>
    </row>
    <row r="60" spans="1:8" ht="38.25" x14ac:dyDescent="0.2">
      <c r="A60" s="26"/>
      <c r="B60" s="27" t="s">
        <v>53</v>
      </c>
      <c r="C60" s="28" t="s">
        <v>54</v>
      </c>
      <c r="D60" s="29">
        <f>D59*1.044</f>
        <v>2117.6094991957921</v>
      </c>
      <c r="E60" s="29">
        <f t="shared" ref="E60:G60" si="1">E59*1.044</f>
        <v>726.07574227091402</v>
      </c>
      <c r="F60" s="29"/>
      <c r="G60" s="29">
        <f t="shared" si="1"/>
        <v>56.545264660487391</v>
      </c>
      <c r="H60" s="33">
        <f>SUM(D60:G60)</f>
        <v>2900.2305061271932</v>
      </c>
    </row>
    <row r="61" spans="1:8" x14ac:dyDescent="0.2">
      <c r="A61" s="4"/>
      <c r="B61" s="4"/>
      <c r="C61" s="4"/>
      <c r="D61" s="4"/>
      <c r="E61" s="4"/>
      <c r="F61" s="4"/>
      <c r="G61" s="4"/>
      <c r="H61" s="4"/>
    </row>
    <row r="62" spans="1:8" x14ac:dyDescent="0.2">
      <c r="A62" s="4"/>
      <c r="B62" s="4"/>
      <c r="C62" s="30"/>
      <c r="D62" s="19"/>
      <c r="E62" s="4"/>
      <c r="F62" s="4"/>
      <c r="G62" s="4"/>
      <c r="H62" s="4"/>
    </row>
    <row r="63" spans="1:8" x14ac:dyDescent="0.2">
      <c r="A63" s="46" t="s">
        <v>62</v>
      </c>
      <c r="B63" s="35"/>
      <c r="C63" s="35"/>
      <c r="D63" s="35"/>
      <c r="E63" s="35"/>
      <c r="F63" s="35"/>
      <c r="G63" s="35"/>
      <c r="H63" s="35"/>
    </row>
    <row r="64" spans="1:8" x14ac:dyDescent="0.2">
      <c r="A64" s="34" t="s">
        <v>44</v>
      </c>
      <c r="B64" s="35"/>
      <c r="C64" s="35"/>
      <c r="D64" s="35"/>
      <c r="E64" s="35"/>
      <c r="F64" s="35"/>
      <c r="G64" s="35"/>
      <c r="H64" s="35"/>
    </row>
  </sheetData>
  <mergeCells count="35">
    <mergeCell ref="C15:G15"/>
    <mergeCell ref="B50:C50"/>
    <mergeCell ref="A42:H42"/>
    <mergeCell ref="B44:C44"/>
    <mergeCell ref="B45:C45"/>
    <mergeCell ref="A46:H46"/>
    <mergeCell ref="B48:C48"/>
    <mergeCell ref="A49:H49"/>
    <mergeCell ref="B41:C41"/>
    <mergeCell ref="A26:H26"/>
    <mergeCell ref="B28:C28"/>
    <mergeCell ref="A29:H29"/>
    <mergeCell ref="B31:C31"/>
    <mergeCell ref="A32:H32"/>
    <mergeCell ref="B33:C33"/>
    <mergeCell ref="A34:H34"/>
    <mergeCell ref="B36:C36"/>
    <mergeCell ref="B37:C37"/>
    <mergeCell ref="A38:H38"/>
    <mergeCell ref="B40:C40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  <mergeCell ref="A64:H64"/>
    <mergeCell ref="A51:H51"/>
    <mergeCell ref="B52:B54"/>
    <mergeCell ref="A56:H56"/>
    <mergeCell ref="B58:C58"/>
    <mergeCell ref="A63:H63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2017-10-12T03:18:57Z</cp:lastPrinted>
  <dcterms:created xsi:type="dcterms:W3CDTF">2002-03-25T05:35:56Z</dcterms:created>
  <dcterms:modified xsi:type="dcterms:W3CDTF">2018-10-24T06:22:32Z</dcterms:modified>
</cp:coreProperties>
</file>