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1340" windowHeight="9105"/>
  </bookViews>
  <sheets>
    <sheet name="Сводный сметный расчет" sheetId="1" r:id="rId1"/>
  </sheets>
  <definedNames>
    <definedName name="_xlnm.Print_Area" localSheetId="0">'Сводный сметный расчет'!$A$1:$H$66</definedName>
  </definedNames>
  <calcPr calcId="145621"/>
</workbook>
</file>

<file path=xl/calcChain.xml><?xml version="1.0" encoding="utf-8"?>
<calcChain xmlns="http://schemas.openxmlformats.org/spreadsheetml/2006/main">
  <c r="G58" i="1" l="1"/>
  <c r="F58" i="1"/>
  <c r="E58" i="1"/>
  <c r="D58" i="1"/>
  <c r="E61" i="1" l="1"/>
  <c r="F61" i="1"/>
  <c r="G61" i="1"/>
  <c r="D61" i="1"/>
  <c r="H61" i="1" s="1"/>
  <c r="H60" i="1"/>
  <c r="D60" i="1"/>
  <c r="G60" i="1"/>
  <c r="F60" i="1"/>
  <c r="E60" i="1"/>
  <c r="G55" i="1" l="1"/>
  <c r="F54" i="1"/>
  <c r="E52" i="1"/>
  <c r="D52" i="1"/>
  <c r="G53" i="1" l="1"/>
  <c r="H54" i="1" l="1"/>
  <c r="F56" i="1"/>
  <c r="F59" i="1" l="1"/>
  <c r="D56" i="1" l="1"/>
  <c r="H55" i="1"/>
  <c r="H53" i="1"/>
  <c r="E56" i="1"/>
  <c r="E59" i="1" l="1"/>
  <c r="G56" i="1"/>
  <c r="H52" i="1"/>
  <c r="D59" i="1"/>
  <c r="H56" i="1" l="1"/>
  <c r="H58" i="1"/>
  <c r="G59" i="1" l="1"/>
  <c r="H59" i="1" s="1"/>
</calcChain>
</file>

<file path=xl/sharedStrings.xml><?xml version="1.0" encoding="utf-8"?>
<sst xmlns="http://schemas.openxmlformats.org/spreadsheetml/2006/main" count="66" uniqueCount="64">
  <si>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</si>
  <si>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</si>
  <si>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</si>
  <si>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</si>
  <si>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</si>
  <si>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</si>
  <si>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</si>
  <si>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</si>
  <si>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</si>
  <si>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</si>
  <si>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</si>
  <si>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</si>
  <si>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ПП РФ №160 от 24.02.2009 г.</t>
  </si>
  <si>
    <t>Аренда земельного участка 1,29 руб/м2 (Sаренды=20 000 м2)</t>
  </si>
  <si>
    <t>Итого по Главе 1. "Подготовка территории строительства"</t>
  </si>
  <si>
    <t>Глава 2. Основные объекты строительства</t>
  </si>
  <si>
    <t>ЛС 02-01-03</t>
  </si>
  <si>
    <t>Строительство ВЛЗ на деревянных опорах с ж/б приставками проводом СИП-50 в двухцепном исполнении на жб приставках в городской местности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</si>
  <si>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</si>
  <si>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</si>
  <si>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</si>
  <si>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</si>
  <si>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</t>
  </si>
  <si>
    <t>Временные здания и сооружения - 2,5%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</si>
  <si>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</si>
  <si>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</si>
  <si>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</si>
  <si>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</t>
  </si>
  <si>
    <t>Производство работ в зимнее время - 6,1%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</si>
  <si>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</si>
  <si>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</si>
  <si>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</si>
  <si>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СБЦ "Коммунальные инженерные сети и сооружения" т.18, т.36 (расчет)</t>
  </si>
  <si>
    <t>Проектные работы (двухцепная ВЛ)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</si>
  <si>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</si>
  <si>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</si>
  <si>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</si>
  <si>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</si>
  <si>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</si>
  <si>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"Непредвиденные затраты"</t>
  </si>
  <si>
    <t>Налоги и обязательные платежи</t>
  </si>
  <si>
    <t>Всего по сводному расчету</t>
  </si>
  <si>
    <t>ФОРМА №1</t>
  </si>
  <si>
    <t>Утверждаю</t>
  </si>
  <si>
    <t>Директор ФАО ЮЯЭС ДРСК</t>
  </si>
  <si>
    <t>И.В. Шкурко</t>
  </si>
  <si>
    <t>Итого в текущих ценах</t>
  </si>
  <si>
    <t xml:space="preserve"> </t>
  </si>
  <si>
    <t>МДС 81-35.2004 п.4.100</t>
  </si>
  <si>
    <t>Итого в текущих ценах с НДС</t>
  </si>
  <si>
    <t>(должность, подпись, расшифровка)</t>
  </si>
  <si>
    <t>Строительство ВЛЗ-6 кВ в расчете на 1 км</t>
  </si>
  <si>
    <t xml:space="preserve">Проектные работы 3,83*1,03 </t>
  </si>
  <si>
    <t>Минэкономразвития РФ от 10.2017</t>
  </si>
  <si>
    <t>Пересчет сметной стоимости с учетом индекса - дефлятора  в прогнозные цены  01.01.2019 года  (4,4%)  без НДС</t>
  </si>
  <si>
    <t>Составлена в ценах по состоянию на 01.01.2019 г.</t>
  </si>
  <si>
    <t>Индексы  изменения сметной стоимости на 3 квартал 2018г. к уровню базы 2001г.Приложение к письму Минстроя и ЖКХ  РФ  от 01.10.2018г. №40178-ЛС/09</t>
  </si>
  <si>
    <t>Пересчет в текущие цены  на 3 кв. 2018 года</t>
  </si>
  <si>
    <t>СМР  7,53*0,95=7,153</t>
  </si>
  <si>
    <t>Оборудование 4,53</t>
  </si>
  <si>
    <t>Прочие  8,93</t>
  </si>
  <si>
    <t>Пересчет сметной стоимости с учетом индекса - дефлятора  в прогнозные цены  4 кв 2018 года  (1/4 от 4,6%)  без НДС</t>
  </si>
  <si>
    <t>НДС - 20%</t>
  </si>
  <si>
    <t>Составил: ___________________________Н.О.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</si>
</sst>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/>
    </xf>
    <xf numFmtId="0" fontId="2" fillId="2" borderId="2" xfId="0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top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5"/>
  <sheetViews>
    <sheetView showGridLines="0" tabSelected="1" topLeftCell="A43" workbookViewId="0">
      <selection activeCell="H58" sqref="H58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A1" s="17"/>
      <c r="B1" s="6"/>
      <c r="C1" s="6"/>
      <c r="D1" s="18"/>
      <c r="E1" s="18"/>
      <c r="F1" s="18"/>
      <c r="G1" s="18"/>
      <c r="H1" s="19" t="s">
        <v>42</v>
      </c>
    </row>
    <row r="2" spans="1:8" x14ac:dyDescent="0.2">
      <c r="A2" s="17"/>
      <c r="B2" s="6"/>
      <c r="C2" s="6"/>
      <c r="D2" s="18"/>
      <c r="E2" s="18"/>
      <c r="F2" s="18"/>
      <c r="G2" s="18"/>
      <c r="H2" s="20" t="s">
        <v>43</v>
      </c>
    </row>
    <row r="3" spans="1:8" x14ac:dyDescent="0.2">
      <c r="A3" s="17"/>
      <c r="B3" s="6"/>
      <c r="C3" s="6"/>
      <c r="D3" s="21"/>
      <c r="E3" s="22"/>
      <c r="F3" s="18"/>
      <c r="G3" s="18"/>
      <c r="H3" s="20" t="s">
        <v>44</v>
      </c>
    </row>
    <row r="4" spans="1:8" x14ac:dyDescent="0.2">
      <c r="A4" s="17"/>
      <c r="B4" s="6"/>
      <c r="C4" s="6"/>
      <c r="D4" s="18"/>
      <c r="E4" s="21"/>
      <c r="F4" s="18"/>
      <c r="G4" s="18"/>
      <c r="H4" s="20" t="s">
        <v>45</v>
      </c>
    </row>
    <row r="5" spans="1:8" x14ac:dyDescent="0.2">
      <c r="A5" s="17"/>
      <c r="B5" s="6"/>
      <c r="C5" s="6"/>
      <c r="D5" s="18"/>
      <c r="E5" s="21"/>
      <c r="F5" s="18"/>
      <c r="G5" s="18"/>
      <c r="H5" s="18"/>
    </row>
    <row r="6" spans="1:8" x14ac:dyDescent="0.2">
      <c r="A6" s="17"/>
      <c r="B6" s="6"/>
      <c r="C6" s="6"/>
      <c r="D6" s="18"/>
      <c r="E6" s="21"/>
      <c r="F6" s="18"/>
      <c r="G6" s="18"/>
      <c r="H6" s="18"/>
    </row>
    <row r="7" spans="1:8" x14ac:dyDescent="0.2">
      <c r="A7" s="17"/>
      <c r="B7" s="6"/>
      <c r="C7" s="6"/>
      <c r="D7" s="18"/>
      <c r="E7" s="18"/>
      <c r="F7" s="18"/>
      <c r="G7" s="18"/>
      <c r="H7" s="18"/>
    </row>
    <row r="8" spans="1:8" x14ac:dyDescent="0.2">
      <c r="A8" s="17"/>
      <c r="B8" s="6"/>
      <c r="C8" s="6"/>
      <c r="D8" s="18"/>
      <c r="E8" s="22"/>
      <c r="F8" s="18"/>
      <c r="G8" s="18"/>
      <c r="H8" s="18"/>
    </row>
    <row r="9" spans="1:8" x14ac:dyDescent="0.2">
      <c r="A9" s="17"/>
      <c r="B9" s="6"/>
      <c r="C9" s="6"/>
      <c r="D9" s="21"/>
      <c r="E9" s="22"/>
      <c r="F9" s="18"/>
      <c r="G9" s="18"/>
      <c r="H9" s="18"/>
    </row>
    <row r="10" spans="1:8" x14ac:dyDescent="0.2">
      <c r="A10" s="17"/>
      <c r="B10" s="6"/>
      <c r="C10" s="6"/>
      <c r="D10" s="18"/>
      <c r="E10" s="21"/>
      <c r="F10" s="18"/>
      <c r="G10" s="18"/>
      <c r="H10" s="18"/>
    </row>
    <row r="11" spans="1:8" x14ac:dyDescent="0.2">
      <c r="A11" s="17"/>
      <c r="B11" s="6"/>
      <c r="C11" s="6"/>
      <c r="D11" s="22"/>
      <c r="E11" s="22"/>
      <c r="F11" s="22"/>
      <c r="G11" s="22"/>
      <c r="H11" s="18"/>
    </row>
    <row r="12" spans="1:8" x14ac:dyDescent="0.2">
      <c r="A12" s="17"/>
      <c r="B12" s="6"/>
      <c r="C12" s="6"/>
      <c r="D12" s="22"/>
      <c r="E12" s="22"/>
      <c r="F12" s="22"/>
      <c r="G12" s="18"/>
      <c r="H12" s="18"/>
    </row>
    <row r="13" spans="1:8" x14ac:dyDescent="0.2">
      <c r="D13" s="7" t="s">
        <v>5</v>
      </c>
      <c r="F13" s="3"/>
      <c r="G13" s="3"/>
      <c r="H13" s="3"/>
    </row>
    <row r="14" spans="1:8" x14ac:dyDescent="0.2">
      <c r="D14" s="8"/>
      <c r="F14" s="3"/>
      <c r="G14" s="3"/>
      <c r="H14" s="3"/>
    </row>
    <row r="15" spans="1:8" x14ac:dyDescent="0.2">
      <c r="C15" s="41" t="s">
        <v>51</v>
      </c>
      <c r="D15" s="41"/>
      <c r="E15" s="41"/>
      <c r="F15" s="41"/>
      <c r="G15" s="41"/>
      <c r="H15" s="3"/>
    </row>
    <row r="16" spans="1:8" x14ac:dyDescent="0.2">
      <c r="D16" s="9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55</v>
      </c>
      <c r="D18" s="8"/>
      <c r="E18" s="3"/>
      <c r="F18" s="3"/>
      <c r="G18" s="3"/>
      <c r="H18" s="3"/>
    </row>
    <row r="19" spans="1:8" x14ac:dyDescent="0.2">
      <c r="D19" s="8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8" t="s">
        <v>1</v>
      </c>
      <c r="B21" s="49" t="s">
        <v>6</v>
      </c>
      <c r="C21" s="49" t="s">
        <v>7</v>
      </c>
      <c r="D21" s="50" t="s">
        <v>9</v>
      </c>
      <c r="E21" s="50"/>
      <c r="F21" s="50"/>
      <c r="G21" s="50"/>
      <c r="H21" s="48" t="s">
        <v>10</v>
      </c>
    </row>
    <row r="22" spans="1:8" x14ac:dyDescent="0.2">
      <c r="A22" s="48"/>
      <c r="B22" s="49"/>
      <c r="C22" s="49"/>
      <c r="D22" s="48" t="s">
        <v>8</v>
      </c>
      <c r="E22" s="48" t="s">
        <v>2</v>
      </c>
      <c r="F22" s="48" t="s">
        <v>3</v>
      </c>
      <c r="G22" s="48" t="s">
        <v>4</v>
      </c>
      <c r="H22" s="48"/>
    </row>
    <row r="23" spans="1:8" x14ac:dyDescent="0.2">
      <c r="A23" s="48"/>
      <c r="B23" s="49"/>
      <c r="C23" s="49"/>
      <c r="D23" s="48"/>
      <c r="E23" s="48"/>
      <c r="F23" s="48"/>
      <c r="G23" s="48"/>
      <c r="H23" s="48"/>
    </row>
    <row r="24" spans="1:8" x14ac:dyDescent="0.2">
      <c r="A24" s="48"/>
      <c r="B24" s="49"/>
      <c r="C24" s="49"/>
      <c r="D24" s="48"/>
      <c r="E24" s="48"/>
      <c r="F24" s="48"/>
      <c r="G24" s="48"/>
      <c r="H24" s="48"/>
    </row>
    <row r="25" spans="1:8" x14ac:dyDescent="0.2">
      <c r="A25" s="10">
        <v>1</v>
      </c>
      <c r="B25" s="11">
        <v>2</v>
      </c>
      <c r="C25" s="11">
        <v>3</v>
      </c>
      <c r="D25" s="10">
        <v>4</v>
      </c>
      <c r="E25" s="10">
        <v>5</v>
      </c>
      <c r="F25" s="10">
        <v>6</v>
      </c>
      <c r="G25" s="10">
        <v>7</v>
      </c>
      <c r="H25" s="10">
        <v>8</v>
      </c>
    </row>
    <row r="26" spans="1:8" x14ac:dyDescent="0.2">
      <c r="A26" s="36" t="s">
        <v>11</v>
      </c>
      <c r="B26" s="37"/>
      <c r="C26" s="37"/>
      <c r="D26" s="37"/>
      <c r="E26" s="37"/>
      <c r="F26" s="37"/>
      <c r="G26" s="37"/>
      <c r="H26" s="37"/>
    </row>
    <row r="27" spans="1:8" ht="25.5" x14ac:dyDescent="0.2">
      <c r="A27" s="12">
        <v>1</v>
      </c>
      <c r="B27" s="13" t="s">
        <v>12</v>
      </c>
      <c r="C27" s="13" t="s">
        <v>13</v>
      </c>
      <c r="D27" s="14"/>
      <c r="E27" s="14"/>
      <c r="F27" s="14"/>
      <c r="G27" s="15">
        <v>3.0640000000000001</v>
      </c>
      <c r="H27" s="15">
        <v>3.0640000000000001</v>
      </c>
    </row>
    <row r="28" spans="1:8" ht="27.95" customHeight="1" x14ac:dyDescent="0.2">
      <c r="A28" s="16"/>
      <c r="B28" s="34" t="s">
        <v>14</v>
      </c>
      <c r="C28" s="35"/>
      <c r="D28" s="14"/>
      <c r="E28" s="14"/>
      <c r="F28" s="14"/>
      <c r="G28" s="15">
        <v>3.0640000000000001</v>
      </c>
      <c r="H28" s="15">
        <v>3.0640000000000001</v>
      </c>
    </row>
    <row r="29" spans="1:8" x14ac:dyDescent="0.2">
      <c r="A29" s="36" t="s">
        <v>15</v>
      </c>
      <c r="B29" s="37"/>
      <c r="C29" s="37"/>
      <c r="D29" s="37"/>
      <c r="E29" s="37"/>
      <c r="F29" s="37"/>
      <c r="G29" s="37"/>
      <c r="H29" s="37"/>
    </row>
    <row r="30" spans="1:8" ht="38.25" x14ac:dyDescent="0.2">
      <c r="A30" s="12">
        <v>2</v>
      </c>
      <c r="B30" s="13" t="s">
        <v>16</v>
      </c>
      <c r="C30" s="13" t="s">
        <v>17</v>
      </c>
      <c r="D30" s="15">
        <v>228.42500000000001</v>
      </c>
      <c r="E30" s="15">
        <v>162.92599999999999</v>
      </c>
      <c r="F30" s="15">
        <v>30.888000000000002</v>
      </c>
      <c r="G30" s="14"/>
      <c r="H30" s="15">
        <v>422.23899999999998</v>
      </c>
    </row>
    <row r="31" spans="1:8" ht="27.95" customHeight="1" x14ac:dyDescent="0.2">
      <c r="A31" s="16"/>
      <c r="B31" s="34" t="s">
        <v>18</v>
      </c>
      <c r="C31" s="35"/>
      <c r="D31" s="15">
        <v>228.42500000000001</v>
      </c>
      <c r="E31" s="15">
        <v>162.92599999999999</v>
      </c>
      <c r="F31" s="15">
        <v>30.888000000000002</v>
      </c>
      <c r="G31" s="14"/>
      <c r="H31" s="15">
        <v>422.23899999999998</v>
      </c>
    </row>
    <row r="32" spans="1:8" x14ac:dyDescent="0.2">
      <c r="A32" s="36" t="s">
        <v>19</v>
      </c>
      <c r="B32" s="37"/>
      <c r="C32" s="37"/>
      <c r="D32" s="37"/>
      <c r="E32" s="37"/>
      <c r="F32" s="37"/>
      <c r="G32" s="37"/>
      <c r="H32" s="37"/>
    </row>
    <row r="33" spans="1:8" x14ac:dyDescent="0.2">
      <c r="A33" s="16"/>
      <c r="B33" s="34" t="s">
        <v>20</v>
      </c>
      <c r="C33" s="35"/>
      <c r="D33" s="15">
        <v>228.42500000000001</v>
      </c>
      <c r="E33" s="15">
        <v>162.92599999999999</v>
      </c>
      <c r="F33" s="15">
        <v>30.888000000000002</v>
      </c>
      <c r="G33" s="15">
        <v>3.0640000000000001</v>
      </c>
      <c r="H33" s="15">
        <v>425.303</v>
      </c>
    </row>
    <row r="34" spans="1:8" x14ac:dyDescent="0.2">
      <c r="A34" s="36" t="s">
        <v>21</v>
      </c>
      <c r="B34" s="37"/>
      <c r="C34" s="37"/>
      <c r="D34" s="37"/>
      <c r="E34" s="37"/>
      <c r="F34" s="37"/>
      <c r="G34" s="37"/>
      <c r="H34" s="37"/>
    </row>
    <row r="35" spans="1:8" x14ac:dyDescent="0.2">
      <c r="A35" s="12">
        <v>6</v>
      </c>
      <c r="B35" s="13" t="s">
        <v>22</v>
      </c>
      <c r="C35" s="13" t="s">
        <v>23</v>
      </c>
      <c r="D35" s="15">
        <v>5.7110000000000003</v>
      </c>
      <c r="E35" s="15">
        <v>4.0730000000000004</v>
      </c>
      <c r="F35" s="14"/>
      <c r="G35" s="14"/>
      <c r="H35" s="15">
        <v>9.7840000000000007</v>
      </c>
    </row>
    <row r="36" spans="1:8" ht="27.95" customHeight="1" x14ac:dyDescent="0.2">
      <c r="A36" s="16"/>
      <c r="B36" s="34" t="s">
        <v>24</v>
      </c>
      <c r="C36" s="35"/>
      <c r="D36" s="15">
        <v>5.7110000000000003</v>
      </c>
      <c r="E36" s="15">
        <v>4.0730000000000004</v>
      </c>
      <c r="F36" s="14"/>
      <c r="G36" s="14"/>
      <c r="H36" s="15">
        <v>9.7840000000000007</v>
      </c>
    </row>
    <row r="37" spans="1:8" x14ac:dyDescent="0.2">
      <c r="A37" s="16"/>
      <c r="B37" s="34" t="s">
        <v>25</v>
      </c>
      <c r="C37" s="35"/>
      <c r="D37" s="15">
        <v>234.136</v>
      </c>
      <c r="E37" s="15">
        <v>166.999</v>
      </c>
      <c r="F37" s="15">
        <v>30.888000000000002</v>
      </c>
      <c r="G37" s="15">
        <v>3.0640000000000001</v>
      </c>
      <c r="H37" s="15">
        <v>435.08699999999999</v>
      </c>
    </row>
    <row r="38" spans="1:8" x14ac:dyDescent="0.2">
      <c r="A38" s="36" t="s">
        <v>26</v>
      </c>
      <c r="B38" s="37"/>
      <c r="C38" s="37"/>
      <c r="D38" s="37"/>
      <c r="E38" s="37"/>
      <c r="F38" s="37"/>
      <c r="G38" s="37"/>
      <c r="H38" s="37"/>
    </row>
    <row r="39" spans="1:8" x14ac:dyDescent="0.2">
      <c r="A39" s="12">
        <v>3</v>
      </c>
      <c r="B39" s="13" t="s">
        <v>27</v>
      </c>
      <c r="C39" s="13" t="s">
        <v>28</v>
      </c>
      <c r="D39" s="15">
        <v>14.282</v>
      </c>
      <c r="E39" s="15">
        <v>10.186999999999999</v>
      </c>
      <c r="F39" s="14"/>
      <c r="G39" s="14"/>
      <c r="H39" s="15">
        <v>24.469000000000001</v>
      </c>
    </row>
    <row r="40" spans="1:8" x14ac:dyDescent="0.2">
      <c r="A40" s="16"/>
      <c r="B40" s="34" t="s">
        <v>29</v>
      </c>
      <c r="C40" s="35"/>
      <c r="D40" s="15">
        <v>14.282</v>
      </c>
      <c r="E40" s="15">
        <v>10.186999999999999</v>
      </c>
      <c r="F40" s="14"/>
      <c r="G40" s="14"/>
      <c r="H40" s="15">
        <v>24.469000000000001</v>
      </c>
    </row>
    <row r="41" spans="1:8" x14ac:dyDescent="0.2">
      <c r="A41" s="16"/>
      <c r="B41" s="34" t="s">
        <v>30</v>
      </c>
      <c r="C41" s="35"/>
      <c r="D41" s="15">
        <v>248.41800000000001</v>
      </c>
      <c r="E41" s="15">
        <v>177.18600000000001</v>
      </c>
      <c r="F41" s="15">
        <v>30.888000000000002</v>
      </c>
      <c r="G41" s="15">
        <v>3.0640000000000001</v>
      </c>
      <c r="H41" s="15">
        <v>459.55599999999998</v>
      </c>
    </row>
    <row r="42" spans="1:8" x14ac:dyDescent="0.2">
      <c r="A42" s="36" t="s">
        <v>31</v>
      </c>
      <c r="B42" s="37"/>
      <c r="C42" s="37"/>
      <c r="D42" s="37"/>
      <c r="E42" s="37"/>
      <c r="F42" s="37"/>
      <c r="G42" s="37"/>
      <c r="H42" s="37"/>
    </row>
    <row r="43" spans="1:8" ht="63.75" x14ac:dyDescent="0.2">
      <c r="A43" s="12">
        <v>4</v>
      </c>
      <c r="B43" s="13" t="s">
        <v>32</v>
      </c>
      <c r="C43" s="13" t="s">
        <v>33</v>
      </c>
      <c r="D43" s="14"/>
      <c r="E43" s="14"/>
      <c r="F43" s="14"/>
      <c r="G43" s="15">
        <v>15.597</v>
      </c>
      <c r="H43" s="15">
        <v>15.597</v>
      </c>
    </row>
    <row r="44" spans="1:8" ht="27.95" customHeight="1" x14ac:dyDescent="0.2">
      <c r="A44" s="16"/>
      <c r="B44" s="34" t="s">
        <v>34</v>
      </c>
      <c r="C44" s="35"/>
      <c r="D44" s="14"/>
      <c r="E44" s="14"/>
      <c r="F44" s="14"/>
      <c r="G44" s="15">
        <v>15.597</v>
      </c>
      <c r="H44" s="15">
        <v>15.597</v>
      </c>
    </row>
    <row r="45" spans="1:8" x14ac:dyDescent="0.2">
      <c r="A45" s="16"/>
      <c r="B45" s="34" t="s">
        <v>35</v>
      </c>
      <c r="C45" s="35"/>
      <c r="D45" s="15">
        <v>248.41800000000001</v>
      </c>
      <c r="E45" s="15">
        <v>177.18600000000001</v>
      </c>
      <c r="F45" s="15">
        <v>30.888000000000002</v>
      </c>
      <c r="G45" s="15">
        <v>18.661000000000001</v>
      </c>
      <c r="H45" s="15">
        <v>475.15300000000002</v>
      </c>
    </row>
    <row r="46" spans="1:8" x14ac:dyDescent="0.2">
      <c r="A46" s="36" t="s">
        <v>36</v>
      </c>
      <c r="B46" s="37"/>
      <c r="C46" s="37"/>
      <c r="D46" s="37"/>
      <c r="E46" s="37"/>
      <c r="F46" s="37"/>
      <c r="G46" s="37"/>
      <c r="H46" s="37"/>
    </row>
    <row r="47" spans="1:8" ht="25.5" x14ac:dyDescent="0.2">
      <c r="A47" s="12">
        <v>5</v>
      </c>
      <c r="B47" s="13" t="s">
        <v>37</v>
      </c>
      <c r="C47" s="13" t="s">
        <v>38</v>
      </c>
      <c r="D47" s="15">
        <v>7.4530000000000003</v>
      </c>
      <c r="E47" s="15">
        <v>5.3159999999999998</v>
      </c>
      <c r="F47" s="15">
        <v>0.92700000000000005</v>
      </c>
      <c r="G47" s="15">
        <v>0.56000000000000005</v>
      </c>
      <c r="H47" s="15">
        <v>14.256</v>
      </c>
    </row>
    <row r="48" spans="1:8" x14ac:dyDescent="0.2">
      <c r="A48" s="16"/>
      <c r="B48" s="34" t="s">
        <v>39</v>
      </c>
      <c r="C48" s="35"/>
      <c r="D48" s="15">
        <v>7.4530000000000003</v>
      </c>
      <c r="E48" s="15">
        <v>5.3159999999999998</v>
      </c>
      <c r="F48" s="15">
        <v>0.92700000000000005</v>
      </c>
      <c r="G48" s="15">
        <v>0.56000000000000005</v>
      </c>
      <c r="H48" s="15">
        <v>14.256</v>
      </c>
    </row>
    <row r="49" spans="1:8" x14ac:dyDescent="0.2">
      <c r="A49" s="36" t="s">
        <v>40</v>
      </c>
      <c r="B49" s="37"/>
      <c r="C49" s="37"/>
      <c r="D49" s="37"/>
      <c r="E49" s="37"/>
      <c r="F49" s="37"/>
      <c r="G49" s="37"/>
      <c r="H49" s="37"/>
    </row>
    <row r="50" spans="1:8" x14ac:dyDescent="0.2">
      <c r="A50" s="16"/>
      <c r="B50" s="34" t="s">
        <v>41</v>
      </c>
      <c r="C50" s="35"/>
      <c r="D50" s="15">
        <v>255.87100000000001</v>
      </c>
      <c r="E50" s="15">
        <v>182.50200000000001</v>
      </c>
      <c r="F50" s="15">
        <v>31.815000000000001</v>
      </c>
      <c r="G50" s="15">
        <v>19.221</v>
      </c>
      <c r="H50" s="15">
        <v>489.40899999999999</v>
      </c>
    </row>
    <row r="51" spans="1:8" x14ac:dyDescent="0.2">
      <c r="A51" s="42" t="s">
        <v>57</v>
      </c>
      <c r="B51" s="43"/>
      <c r="C51" s="43"/>
      <c r="D51" s="43"/>
      <c r="E51" s="43"/>
      <c r="F51" s="43"/>
      <c r="G51" s="43"/>
      <c r="H51" s="44"/>
    </row>
    <row r="52" spans="1:8" ht="21.75" customHeight="1" x14ac:dyDescent="0.2">
      <c r="A52" s="16"/>
      <c r="B52" s="45" t="s">
        <v>56</v>
      </c>
      <c r="C52" s="13" t="s">
        <v>58</v>
      </c>
      <c r="D52" s="23">
        <f>D50*7.153</f>
        <v>1830.245263</v>
      </c>
      <c r="E52" s="23">
        <f>E50*7.153</f>
        <v>1305.4368059999999</v>
      </c>
      <c r="F52" s="23"/>
      <c r="G52" s="23"/>
      <c r="H52" s="24">
        <f>D52+E52</f>
        <v>3135.682069</v>
      </c>
    </row>
    <row r="53" spans="1:8" ht="26.25" customHeight="1" x14ac:dyDescent="0.2">
      <c r="A53" s="16"/>
      <c r="B53" s="46"/>
      <c r="C53" s="13" t="s">
        <v>52</v>
      </c>
      <c r="D53" s="24"/>
      <c r="E53" s="23"/>
      <c r="F53" s="24"/>
      <c r="G53" s="24">
        <f>G44*3.83*1.03</f>
        <v>61.528605300000002</v>
      </c>
      <c r="H53" s="24">
        <f>G53</f>
        <v>61.528605300000002</v>
      </c>
    </row>
    <row r="54" spans="1:8" ht="26.25" customHeight="1" x14ac:dyDescent="0.2">
      <c r="A54" s="16"/>
      <c r="B54" s="46"/>
      <c r="C54" s="13" t="s">
        <v>59</v>
      </c>
      <c r="D54" s="24"/>
      <c r="E54" s="23"/>
      <c r="F54" s="24">
        <f>F50*4.53</f>
        <v>144.12195000000003</v>
      </c>
      <c r="G54" s="24"/>
      <c r="H54" s="24">
        <f>F54</f>
        <v>144.12195000000003</v>
      </c>
    </row>
    <row r="55" spans="1:8" ht="22.5" customHeight="1" x14ac:dyDescent="0.2">
      <c r="A55" s="16"/>
      <c r="B55" s="47"/>
      <c r="C55" s="13" t="s">
        <v>60</v>
      </c>
      <c r="D55" s="24"/>
      <c r="E55" s="23"/>
      <c r="F55" s="24"/>
      <c r="G55" s="24">
        <f>(G50-G44)*8.93</f>
        <v>32.362320000000004</v>
      </c>
      <c r="H55" s="24">
        <f>G55</f>
        <v>32.362320000000004</v>
      </c>
    </row>
    <row r="56" spans="1:8" x14ac:dyDescent="0.2">
      <c r="A56" s="25"/>
      <c r="B56" s="26"/>
      <c r="C56" s="26" t="s">
        <v>46</v>
      </c>
      <c r="D56" s="27">
        <f>D52</f>
        <v>1830.245263</v>
      </c>
      <c r="E56" s="27">
        <f>E52</f>
        <v>1305.4368059999999</v>
      </c>
      <c r="F56" s="27">
        <f>F54</f>
        <v>144.12195000000003</v>
      </c>
      <c r="G56" s="27">
        <f>G53+G55</f>
        <v>93.890925300000006</v>
      </c>
      <c r="H56" s="27">
        <f>SUM(D56:G56)</f>
        <v>3373.6949443000003</v>
      </c>
    </row>
    <row r="57" spans="1:8" x14ac:dyDescent="0.2">
      <c r="A57" s="36" t="s">
        <v>40</v>
      </c>
      <c r="B57" s="37"/>
      <c r="C57" s="37"/>
      <c r="D57" s="37"/>
      <c r="E57" s="37"/>
      <c r="F57" s="37"/>
      <c r="G57" s="37"/>
      <c r="H57" s="37"/>
    </row>
    <row r="58" spans="1:8" ht="25.5" x14ac:dyDescent="0.2">
      <c r="A58" s="12" t="s">
        <v>47</v>
      </c>
      <c r="B58" s="13" t="s">
        <v>48</v>
      </c>
      <c r="C58" s="13" t="s">
        <v>62</v>
      </c>
      <c r="D58" s="24">
        <f>D56*0.2</f>
        <v>366.04905260000004</v>
      </c>
      <c r="E58" s="24">
        <f>E56*0.2</f>
        <v>261.08736119999998</v>
      </c>
      <c r="F58" s="24">
        <f>F56*0.2</f>
        <v>28.824390000000008</v>
      </c>
      <c r="G58" s="24">
        <f>G56*0.02</f>
        <v>1.8778185060000001</v>
      </c>
      <c r="H58" s="24">
        <f>SUM(D58:G58)</f>
        <v>657.83862230600005</v>
      </c>
    </row>
    <row r="59" spans="1:8" x14ac:dyDescent="0.2">
      <c r="A59" s="16"/>
      <c r="B59" s="34" t="s">
        <v>49</v>
      </c>
      <c r="C59" s="35"/>
      <c r="D59" s="24">
        <f>D56+D58</f>
        <v>2196.2943156000001</v>
      </c>
      <c r="E59" s="24">
        <f>E56+E58</f>
        <v>1566.5241672</v>
      </c>
      <c r="F59" s="24">
        <f>F58+F56</f>
        <v>172.94634000000002</v>
      </c>
      <c r="G59" s="24">
        <f>G56+G58</f>
        <v>95.768743806000003</v>
      </c>
      <c r="H59" s="24">
        <f>SUM(D59:G59)</f>
        <v>4031.5335666060005</v>
      </c>
    </row>
    <row r="60" spans="1:8" ht="38.25" x14ac:dyDescent="0.2">
      <c r="A60" s="28"/>
      <c r="B60" s="29" t="s">
        <v>53</v>
      </c>
      <c r="C60" s="30" t="s">
        <v>61</v>
      </c>
      <c r="D60" s="31">
        <f>D56*1.0115</f>
        <v>1851.2930835245002</v>
      </c>
      <c r="E60" s="31">
        <f t="shared" ref="E60:G60" si="0">E56*1.0115</f>
        <v>1320.4493292689999</v>
      </c>
      <c r="F60" s="31">
        <f t="shared" si="0"/>
        <v>145.77935242500004</v>
      </c>
      <c r="G60" s="31">
        <f t="shared" si="0"/>
        <v>94.970670940950015</v>
      </c>
      <c r="H60" s="33">
        <f>SUM(D60:G60)</f>
        <v>3412.4924361594503</v>
      </c>
    </row>
    <row r="61" spans="1:8" ht="38.25" x14ac:dyDescent="0.2">
      <c r="A61" s="28"/>
      <c r="B61" s="29" t="s">
        <v>53</v>
      </c>
      <c r="C61" s="30" t="s">
        <v>54</v>
      </c>
      <c r="D61" s="31">
        <f>D60*1.044</f>
        <v>1932.7499791995783</v>
      </c>
      <c r="E61" s="31">
        <f t="shared" ref="E61:G61" si="1">E60*1.044</f>
        <v>1378.5490997568359</v>
      </c>
      <c r="F61" s="31">
        <f t="shared" si="1"/>
        <v>152.19364393170005</v>
      </c>
      <c r="G61" s="31">
        <f t="shared" si="1"/>
        <v>99.149380462351814</v>
      </c>
      <c r="H61" s="33">
        <f>SUM(D61:G61)</f>
        <v>3562.6421033504662</v>
      </c>
    </row>
    <row r="62" spans="1:8" x14ac:dyDescent="0.2">
      <c r="A62" s="4"/>
      <c r="B62" s="4"/>
      <c r="C62" s="4"/>
      <c r="D62" s="4"/>
      <c r="E62" s="4"/>
      <c r="F62" s="4"/>
      <c r="G62" s="4"/>
      <c r="H62" s="4"/>
    </row>
    <row r="63" spans="1:8" x14ac:dyDescent="0.2">
      <c r="A63" s="4"/>
      <c r="B63" s="4"/>
      <c r="C63" s="32"/>
      <c r="D63" s="22"/>
      <c r="E63" s="4"/>
      <c r="F63" s="4"/>
      <c r="G63" s="4"/>
      <c r="H63" s="4"/>
    </row>
    <row r="64" spans="1:8" x14ac:dyDescent="0.2">
      <c r="A64" s="38" t="s">
        <v>63</v>
      </c>
      <c r="B64" s="39"/>
      <c r="C64" s="39"/>
      <c r="D64" s="39"/>
      <c r="E64" s="39"/>
      <c r="F64" s="39"/>
      <c r="G64" s="39"/>
      <c r="H64" s="39"/>
    </row>
    <row r="65" spans="1:8" x14ac:dyDescent="0.2">
      <c r="A65" s="40" t="s">
        <v>50</v>
      </c>
      <c r="B65" s="39"/>
      <c r="C65" s="39"/>
      <c r="D65" s="39"/>
      <c r="E65" s="39"/>
      <c r="F65" s="39"/>
      <c r="G65" s="39"/>
      <c r="H65" s="39"/>
    </row>
  </sheetData>
  <mergeCells count="35">
    <mergeCell ref="A64:H64"/>
    <mergeCell ref="A65:H65"/>
    <mergeCell ref="C15:G15"/>
    <mergeCell ref="A51:H51"/>
    <mergeCell ref="B52:B55"/>
    <mergeCell ref="A57:H57"/>
    <mergeCell ref="B59:C59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  <mergeCell ref="B41:C41"/>
    <mergeCell ref="A26:H26"/>
    <mergeCell ref="B28:C28"/>
    <mergeCell ref="A29:H29"/>
    <mergeCell ref="B31:C31"/>
    <mergeCell ref="A32:H32"/>
    <mergeCell ref="B33:C33"/>
    <mergeCell ref="A34:H34"/>
    <mergeCell ref="B36:C36"/>
    <mergeCell ref="B37:C37"/>
    <mergeCell ref="A38:H38"/>
    <mergeCell ref="B40:C40"/>
    <mergeCell ref="B50:C50"/>
    <mergeCell ref="A42:H42"/>
    <mergeCell ref="B44:C44"/>
    <mergeCell ref="B45:C45"/>
    <mergeCell ref="A46:H46"/>
    <mergeCell ref="B48:C48"/>
    <mergeCell ref="A49:H49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Мария Сергеевна</dc:creator>
  <cp:lastModifiedBy>Догордуров Александр Александрович</cp:lastModifiedBy>
  <cp:lastPrinted>2017-10-12T03:44:42Z</cp:lastPrinted>
  <dcterms:created xsi:type="dcterms:W3CDTF">2002-03-25T05:35:56Z</dcterms:created>
  <dcterms:modified xsi:type="dcterms:W3CDTF">2018-10-24T06:33:30Z</dcterms:modified>
</cp:coreProperties>
</file>