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расчет'!$A$1:$H$67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F62" i="1" l="1"/>
  <c r="F61" i="1"/>
  <c r="D62" i="1"/>
  <c r="D61" i="1"/>
  <c r="G56" i="1"/>
  <c r="F55" i="1"/>
  <c r="E53" i="1"/>
  <c r="D53" i="1"/>
  <c r="G54" i="1" l="1"/>
  <c r="F57" i="1" l="1"/>
  <c r="H56" i="1"/>
  <c r="H55" i="1"/>
  <c r="G57" i="1"/>
  <c r="G61" i="1" s="1"/>
  <c r="G62" i="1" s="1"/>
  <c r="E57" i="1"/>
  <c r="E61" i="1" s="1"/>
  <c r="E62" i="1" s="1"/>
  <c r="H53" i="1"/>
  <c r="E60" i="1" l="1"/>
  <c r="G60" i="1"/>
  <c r="H54" i="1"/>
  <c r="F60" i="1"/>
  <c r="D57" i="1"/>
  <c r="H62" i="1" l="1"/>
  <c r="H61" i="1"/>
  <c r="H59" i="1"/>
  <c r="H57" i="1"/>
  <c r="D60" i="1"/>
  <c r="H60" i="1" s="1"/>
</calcChain>
</file>

<file path=xl/sharedStrings.xml><?xml version="1.0" encoding="utf-8"?>
<sst xmlns="http://schemas.openxmlformats.org/spreadsheetml/2006/main" count="68" uniqueCount="66">
  <si>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</si>
  <si>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</si>
  <si>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</si>
  <si>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</si>
  <si>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</si>
  <si>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</si>
  <si>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</si>
  <si>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</si>
  <si>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</si>
  <si>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</si>
  <si>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</si>
  <si>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</si>
  <si>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</si>
  <si>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</si>
  <si>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</si>
  <si>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</si>
  <si>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</si>
  <si>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</si>
  <si>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</si>
  <si>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ВЛЗ на деревянных опорах с ж/б приставками проводом СИП-95 в одноцепном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</si>
  <si>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</si>
  <si>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</si>
  <si>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</si>
  <si>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</si>
  <si>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</si>
  <si>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</si>
  <si>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</si>
  <si>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</si>
  <si>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</si>
  <si>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</si>
  <si>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</si>
  <si>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</si>
  <si>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</si>
  <si>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</si>
  <si>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</si>
  <si>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</si>
  <si>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</si>
  <si>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</si>
  <si>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</si>
  <si>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</si>
  <si>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</si>
  <si>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</si>
  <si>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</si>
  <si>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</si>
  <si>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</si>
  <si>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</si>
  <si>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</si>
  <si>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</si>
  <si>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</si>
  <si>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</si>
  <si>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</si>
  <si>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</si>
  <si>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</si>
  <si>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</si>
  <si>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</si>
  <si>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</si>
  <si>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</si>
  <si>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</si>
  <si>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Пересчет сметной стоимости с учетом индекса - дефлятора  в прогнозные цены  4 кв 2018 года  (1/4 от 4,6%)  без НДС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</si>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</sst>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12" workbookViewId="0">
      <selection activeCell="F64" sqref="F64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46" t="s">
        <v>16</v>
      </c>
      <c r="C29" s="47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144.083</v>
      </c>
      <c r="E31" s="14">
        <v>121.38200000000001</v>
      </c>
      <c r="F31" s="14">
        <v>23.76</v>
      </c>
      <c r="G31" s="15"/>
      <c r="H31" s="14">
        <v>289.22500000000002</v>
      </c>
    </row>
    <row r="32" spans="1:8" ht="27.95" customHeight="1" x14ac:dyDescent="0.2">
      <c r="A32" s="16"/>
      <c r="B32" s="46" t="s">
        <v>20</v>
      </c>
      <c r="C32" s="47"/>
      <c r="D32" s="14">
        <v>144.083</v>
      </c>
      <c r="E32" s="14">
        <v>121.38200000000001</v>
      </c>
      <c r="F32" s="14">
        <v>23.76</v>
      </c>
      <c r="G32" s="15"/>
      <c r="H32" s="14">
        <v>289.22500000000002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159.273</v>
      </c>
      <c r="E34" s="14">
        <v>121.38200000000001</v>
      </c>
      <c r="F34" s="14">
        <v>23.76</v>
      </c>
      <c r="G34" s="14">
        <v>3.0640000000000001</v>
      </c>
      <c r="H34" s="14">
        <v>307.47899999999998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3.9820000000000002</v>
      </c>
      <c r="E36" s="14">
        <v>3.0350000000000001</v>
      </c>
      <c r="F36" s="15"/>
      <c r="G36" s="15"/>
      <c r="H36" s="14">
        <v>7.0170000000000003</v>
      </c>
    </row>
    <row r="37" spans="1:8" ht="27.95" customHeight="1" x14ac:dyDescent="0.2">
      <c r="A37" s="16"/>
      <c r="B37" s="46" t="s">
        <v>26</v>
      </c>
      <c r="C37" s="47"/>
      <c r="D37" s="14">
        <v>3.9820000000000002</v>
      </c>
      <c r="E37" s="14">
        <v>3.0350000000000001</v>
      </c>
      <c r="F37" s="15"/>
      <c r="G37" s="15"/>
      <c r="H37" s="14">
        <v>7.0170000000000003</v>
      </c>
    </row>
    <row r="38" spans="1:8" x14ac:dyDescent="0.2">
      <c r="A38" s="16"/>
      <c r="B38" s="46" t="s">
        <v>27</v>
      </c>
      <c r="C38" s="47"/>
      <c r="D38" s="14">
        <v>163.255</v>
      </c>
      <c r="E38" s="14">
        <v>124.417</v>
      </c>
      <c r="F38" s="14">
        <v>23.76</v>
      </c>
      <c r="G38" s="14">
        <v>3.0640000000000001</v>
      </c>
      <c r="H38" s="14">
        <v>314.49599999999998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9.9589999999999996</v>
      </c>
      <c r="E40" s="14">
        <v>7.5890000000000004</v>
      </c>
      <c r="F40" s="15"/>
      <c r="G40" s="15"/>
      <c r="H40" s="14">
        <v>17.547999999999998</v>
      </c>
    </row>
    <row r="41" spans="1:8" x14ac:dyDescent="0.2">
      <c r="A41" s="16"/>
      <c r="B41" s="46" t="s">
        <v>31</v>
      </c>
      <c r="C41" s="47"/>
      <c r="D41" s="14">
        <v>9.9589999999999996</v>
      </c>
      <c r="E41" s="14">
        <v>7.5890000000000004</v>
      </c>
      <c r="F41" s="15"/>
      <c r="G41" s="15"/>
      <c r="H41" s="14">
        <v>17.547999999999998</v>
      </c>
    </row>
    <row r="42" spans="1:8" x14ac:dyDescent="0.2">
      <c r="A42" s="16"/>
      <c r="B42" s="46" t="s">
        <v>32</v>
      </c>
      <c r="C42" s="47"/>
      <c r="D42" s="14">
        <v>173.214</v>
      </c>
      <c r="E42" s="14">
        <v>132.006</v>
      </c>
      <c r="F42" s="14">
        <v>23.76</v>
      </c>
      <c r="G42" s="14">
        <v>3.0640000000000001</v>
      </c>
      <c r="H42" s="14">
        <v>332.04399999999998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12.984</v>
      </c>
      <c r="H44" s="14">
        <v>12.984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12.984</v>
      </c>
      <c r="H45" s="14">
        <v>12.984</v>
      </c>
    </row>
    <row r="46" spans="1:8" x14ac:dyDescent="0.2">
      <c r="A46" s="16"/>
      <c r="B46" s="46" t="s">
        <v>37</v>
      </c>
      <c r="C46" s="47"/>
      <c r="D46" s="14">
        <v>173.214</v>
      </c>
      <c r="E46" s="14">
        <v>132.006</v>
      </c>
      <c r="F46" s="14">
        <v>23.76</v>
      </c>
      <c r="G46" s="14">
        <v>16.047999999999998</v>
      </c>
      <c r="H46" s="14">
        <v>345.02800000000002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5.1959999999999997</v>
      </c>
      <c r="E48" s="14">
        <v>3.96</v>
      </c>
      <c r="F48" s="14">
        <v>0.71299999999999997</v>
      </c>
      <c r="G48" s="14">
        <v>0.48099999999999998</v>
      </c>
      <c r="H48" s="14">
        <v>10.35</v>
      </c>
    </row>
    <row r="49" spans="1:8" x14ac:dyDescent="0.2">
      <c r="A49" s="16"/>
      <c r="B49" s="46" t="s">
        <v>41</v>
      </c>
      <c r="C49" s="47"/>
      <c r="D49" s="14">
        <v>5.1959999999999997</v>
      </c>
      <c r="E49" s="14">
        <v>3.96</v>
      </c>
      <c r="F49" s="14">
        <v>0.71299999999999997</v>
      </c>
      <c r="G49" s="14">
        <v>0.48099999999999998</v>
      </c>
      <c r="H49" s="14">
        <v>10.35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178.41</v>
      </c>
      <c r="E51" s="14">
        <v>135.96600000000001</v>
      </c>
      <c r="F51" s="14">
        <v>24.472999999999999</v>
      </c>
      <c r="G51" s="14">
        <v>16.529</v>
      </c>
      <c r="H51" s="14">
        <v>355.37799999999999</v>
      </c>
    </row>
    <row r="52" spans="1:8" x14ac:dyDescent="0.2">
      <c r="A52" s="38" t="s">
        <v>63</v>
      </c>
      <c r="B52" s="39"/>
      <c r="C52" s="39"/>
      <c r="D52" s="39"/>
      <c r="E52" s="39"/>
      <c r="F52" s="39"/>
      <c r="G52" s="39"/>
      <c r="H52" s="40"/>
    </row>
    <row r="53" spans="1:8" ht="24.75" customHeight="1" x14ac:dyDescent="0.2">
      <c r="A53" s="16"/>
      <c r="B53" s="41" t="s">
        <v>59</v>
      </c>
      <c r="C53" s="13" t="s">
        <v>60</v>
      </c>
      <c r="D53" s="23">
        <f>D51*7.153</f>
        <v>1276.1667299999999</v>
      </c>
      <c r="E53" s="23">
        <f>E51*7.153</f>
        <v>972.564798</v>
      </c>
      <c r="F53" s="23"/>
      <c r="G53" s="23"/>
      <c r="H53" s="24">
        <f>D53+E53</f>
        <v>2248.7315279999998</v>
      </c>
    </row>
    <row r="54" spans="1:8" ht="24.75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51.220581600000003</v>
      </c>
      <c r="H54" s="24">
        <f>G54</f>
        <v>51.220581600000003</v>
      </c>
    </row>
    <row r="55" spans="1:8" ht="24.75" customHeight="1" x14ac:dyDescent="0.2">
      <c r="A55" s="16"/>
      <c r="B55" s="42"/>
      <c r="C55" s="13" t="s">
        <v>61</v>
      </c>
      <c r="D55" s="24"/>
      <c r="E55" s="23"/>
      <c r="F55" s="24">
        <f>F51*4.53</f>
        <v>110.86269</v>
      </c>
      <c r="G55" s="24"/>
      <c r="H55" s="24">
        <f>F55</f>
        <v>110.86269</v>
      </c>
    </row>
    <row r="56" spans="1:8" ht="24.75" customHeight="1" x14ac:dyDescent="0.2">
      <c r="A56" s="16"/>
      <c r="B56" s="43"/>
      <c r="C56" s="13" t="s">
        <v>62</v>
      </c>
      <c r="D56" s="24"/>
      <c r="E56" s="23"/>
      <c r="F56" s="24"/>
      <c r="G56" s="24">
        <f>(G51-G45)*8.93</f>
        <v>31.656849999999999</v>
      </c>
      <c r="H56" s="24">
        <f>G56</f>
        <v>31.656849999999999</v>
      </c>
    </row>
    <row r="57" spans="1:8" x14ac:dyDescent="0.2">
      <c r="A57" s="25"/>
      <c r="B57" s="26"/>
      <c r="C57" s="26" t="s">
        <v>49</v>
      </c>
      <c r="D57" s="27">
        <f>D53</f>
        <v>1276.1667299999999</v>
      </c>
      <c r="E57" s="27">
        <f>E53</f>
        <v>972.564798</v>
      </c>
      <c r="F57" s="27">
        <f>F55</f>
        <v>110.86269</v>
      </c>
      <c r="G57" s="27">
        <f>G54+G56</f>
        <v>82.877431599999994</v>
      </c>
      <c r="H57" s="27">
        <f>SUM(D57:G57)</f>
        <v>2442.4716495999996</v>
      </c>
    </row>
    <row r="58" spans="1:8" x14ac:dyDescent="0.2">
      <c r="A58" s="44" t="s">
        <v>42</v>
      </c>
      <c r="B58" s="45"/>
      <c r="C58" s="45"/>
      <c r="D58" s="45"/>
      <c r="E58" s="45"/>
      <c r="F58" s="45"/>
      <c r="G58" s="45"/>
      <c r="H58" s="45"/>
    </row>
    <row r="59" spans="1:8" ht="25.5" x14ac:dyDescent="0.2">
      <c r="A59" s="12" t="s">
        <v>50</v>
      </c>
      <c r="B59" s="13" t="s">
        <v>51</v>
      </c>
      <c r="C59" s="13" t="s">
        <v>64</v>
      </c>
      <c r="D59" s="24">
        <f>D57*0.2</f>
        <v>255.23334599999998</v>
      </c>
      <c r="E59" s="24">
        <f>E57*0.2</f>
        <v>194.51295960000002</v>
      </c>
      <c r="F59" s="24">
        <f>F57*0.2</f>
        <v>22.172538000000003</v>
      </c>
      <c r="G59" s="24">
        <f>G57*0.02</f>
        <v>1.6575486319999999</v>
      </c>
      <c r="H59" s="24">
        <f>SUM(D59:G59)</f>
        <v>473.57639223200005</v>
      </c>
    </row>
    <row r="60" spans="1:8" x14ac:dyDescent="0.2">
      <c r="A60" s="16"/>
      <c r="B60" s="46" t="s">
        <v>52</v>
      </c>
      <c r="C60" s="47"/>
      <c r="D60" s="24">
        <f>D57+D59</f>
        <v>1531.4000759999999</v>
      </c>
      <c r="E60" s="24">
        <f>E57+E59</f>
        <v>1167.0777576</v>
      </c>
      <c r="F60" s="24">
        <f>F59+F57</f>
        <v>133.03522800000002</v>
      </c>
      <c r="G60" s="24">
        <f>G57+G59</f>
        <v>84.534980231999995</v>
      </c>
      <c r="H60" s="24">
        <f>SUM(D60:G60)</f>
        <v>2916.0480418320003</v>
      </c>
    </row>
    <row r="61" spans="1:8" ht="38.25" x14ac:dyDescent="0.2">
      <c r="A61" s="28"/>
      <c r="B61" s="29" t="s">
        <v>55</v>
      </c>
      <c r="C61" s="30" t="s">
        <v>58</v>
      </c>
      <c r="D61" s="31">
        <f>D57*1.0115</f>
        <v>1290.8426473950001</v>
      </c>
      <c r="E61" s="31">
        <f t="shared" ref="E61:G61" si="0">E57*1.0115</f>
        <v>983.74929317700003</v>
      </c>
      <c r="F61" s="31">
        <f>F57*1.0115</f>
        <v>112.13761093500001</v>
      </c>
      <c r="G61" s="31">
        <f t="shared" si="0"/>
        <v>83.830522063399997</v>
      </c>
      <c r="H61" s="33">
        <f>SUM(D61:G61)</f>
        <v>2470.5600735704002</v>
      </c>
    </row>
    <row r="62" spans="1:8" ht="38.25" x14ac:dyDescent="0.2">
      <c r="A62" s="28"/>
      <c r="B62" s="29" t="s">
        <v>55</v>
      </c>
      <c r="C62" s="30" t="s">
        <v>56</v>
      </c>
      <c r="D62" s="31">
        <f>D61*1.044</f>
        <v>1347.6397238803802</v>
      </c>
      <c r="E62" s="31">
        <f t="shared" ref="E62:G62" si="1">E61*1.044</f>
        <v>1027.0342620767881</v>
      </c>
      <c r="F62" s="31">
        <f>F61*1.044</f>
        <v>117.07166581614001</v>
      </c>
      <c r="G62" s="31">
        <f t="shared" si="1"/>
        <v>87.519065034189595</v>
      </c>
      <c r="H62" s="33">
        <f>SUM(D62:G62)</f>
        <v>2579.2647168074977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4" t="s">
        <v>65</v>
      </c>
      <c r="B65" s="35"/>
      <c r="C65" s="35"/>
      <c r="D65" s="35"/>
      <c r="E65" s="35"/>
      <c r="F65" s="35"/>
      <c r="G65" s="35"/>
      <c r="H65" s="35"/>
    </row>
    <row r="66" spans="1:8" x14ac:dyDescent="0.2">
      <c r="A66" s="36" t="s">
        <v>53</v>
      </c>
      <c r="B66" s="35"/>
      <c r="C66" s="35"/>
      <c r="D66" s="35"/>
      <c r="E66" s="35"/>
      <c r="F66" s="35"/>
      <c r="G66" s="35"/>
      <c r="H66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2017-10-12T03:53:38Z</cp:lastPrinted>
  <dcterms:created xsi:type="dcterms:W3CDTF">2002-03-25T05:35:56Z</dcterms:created>
  <dcterms:modified xsi:type="dcterms:W3CDTF">2018-10-24T06:39:51Z</dcterms:modified>
</cp:coreProperties>
</file>