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1340" windowHeight="9285"/>
  </bookViews>
  <sheets>
    <sheet name="Сводный сметный расчет" sheetId="1" r:id="rId1"/>
  </sheets>
  <definedNames>
    <definedName name="_xlnm.Print_Area" localSheetId="0">'Сводный сметный расчет'!$A$1:$H$66</definedName>
  </definedNames>
  <calcPr calcId="145621"/>
</workbook>
</file>

<file path=xl/calcChain.xml><?xml version="1.0" encoding="utf-8"?>
<calcChain xmlns="http://schemas.openxmlformats.org/spreadsheetml/2006/main">
  <c r="G59" i="1" l="1"/>
  <c r="F59" i="1"/>
  <c r="E59" i="1"/>
  <c r="D59" i="1"/>
  <c r="D61" i="1" l="1"/>
  <c r="G56" i="1"/>
  <c r="F55" i="1"/>
  <c r="E53" i="1"/>
  <c r="D53" i="1"/>
  <c r="G54" i="1" l="1"/>
  <c r="F57" i="1" l="1"/>
  <c r="E57" i="1"/>
  <c r="H56" i="1"/>
  <c r="H55" i="1"/>
  <c r="G57" i="1"/>
  <c r="G61" i="1" s="1"/>
  <c r="G62" i="1" s="1"/>
  <c r="H53" i="1"/>
  <c r="D57" i="1"/>
  <c r="F60" i="1" l="1"/>
  <c r="F61" i="1"/>
  <c r="F62" i="1" s="1"/>
  <c r="E61" i="1"/>
  <c r="E62" i="1" s="1"/>
  <c r="D62" i="1"/>
  <c r="H61" i="1"/>
  <c r="G60" i="1"/>
  <c r="H57" i="1"/>
  <c r="H59" i="1"/>
  <c r="H54" i="1"/>
  <c r="E60" i="1"/>
  <c r="H62" i="1" l="1"/>
  <c r="D60" i="1"/>
  <c r="H60" i="1" s="1"/>
</calcChain>
</file>

<file path=xl/sharedStrings.xml><?xml version="1.0" encoding="utf-8"?>
<sst xmlns="http://schemas.openxmlformats.org/spreadsheetml/2006/main" count="68" uniqueCount="66">
  <si>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</si>
  <si>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</si>
  <si>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</si>
  <si>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</si>
  <si>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</si>
  <si>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</si>
  <si>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</si>
  <si>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</si>
  <si>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</si>
  <si>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</si>
  <si>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</si>
  <si>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</si>
  <si>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</si>
  <si>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</si>
  <si>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</si>
  <si>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(Sаренды=20 000 м2)</t>
  </si>
  <si>
    <t>Итого по Главе 1. "Подготовка территории строительства"</t>
  </si>
  <si>
    <t>Глава 2. Основные объекты строительства</t>
  </si>
  <si>
    <t>ЛС 02-01-03</t>
  </si>
  <si>
    <t>Строительство ВЛЗ на деревянных опорах с ж/б приставками проводом СИП-95 в двухцепном исполнении на жб приставках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</si>
  <si>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</si>
  <si>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</si>
  <si>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</si>
  <si>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</si>
  <si>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</si>
  <si>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</si>
  <si>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</si>
  <si>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</si>
  <si>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</si>
  <si>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</si>
  <si>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</si>
  <si>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</si>
  <si>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</si>
  <si>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</si>
  <si>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</si>
  <si>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</si>
  <si>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</si>
  <si>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</si>
  <si>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</si>
  <si>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</si>
  <si>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</si>
  <si>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</si>
  <si>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</si>
  <si>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</si>
  <si>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</si>
  <si>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</si>
  <si>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</si>
  <si>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</si>
  <si>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ВЛЗ-6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</si>
  <si>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</si>
  <si>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</si>
  <si>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</si>
  <si>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</si>
  <si>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</si>
  <si>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</si>
  <si>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</si>
  <si>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</si>
  <si>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</si>
  <si>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</si>
  <si>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</si>
  <si>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Оборудование 4,53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</si>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</sst>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6"/>
  <sheetViews>
    <sheetView showGridLines="0" tabSelected="1" topLeftCell="A22" workbookViewId="0">
      <selection activeCell="A66" sqref="A66:H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44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45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46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47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41" t="s">
        <v>48</v>
      </c>
      <c r="D15" s="41"/>
      <c r="E15" s="41"/>
      <c r="F15" s="41"/>
      <c r="G15" s="41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57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36" t="s">
        <v>11</v>
      </c>
      <c r="B26" s="37"/>
      <c r="C26" s="37"/>
      <c r="D26" s="37"/>
      <c r="E26" s="37"/>
      <c r="F26" s="37"/>
      <c r="G26" s="37"/>
      <c r="H26" s="37"/>
    </row>
    <row r="27" spans="1:8" x14ac:dyDescent="0.2">
      <c r="A27" s="12">
        <v>1</v>
      </c>
      <c r="B27" s="13" t="s">
        <v>12</v>
      </c>
      <c r="C27" s="13" t="s">
        <v>13</v>
      </c>
      <c r="D27" s="14">
        <v>15.19</v>
      </c>
      <c r="E27" s="15"/>
      <c r="F27" s="15"/>
      <c r="G27" s="15"/>
      <c r="H27" s="14">
        <v>15.19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3.0640000000000001</v>
      </c>
      <c r="H28" s="14">
        <v>3.0640000000000001</v>
      </c>
    </row>
    <row r="29" spans="1:8" ht="27.95" customHeight="1" x14ac:dyDescent="0.2">
      <c r="A29" s="16"/>
      <c r="B29" s="34" t="s">
        <v>16</v>
      </c>
      <c r="C29" s="35"/>
      <c r="D29" s="14">
        <v>15.19</v>
      </c>
      <c r="E29" s="15"/>
      <c r="F29" s="15"/>
      <c r="G29" s="14">
        <v>3.0640000000000001</v>
      </c>
      <c r="H29" s="14">
        <v>18.254000000000001</v>
      </c>
    </row>
    <row r="30" spans="1:8" x14ac:dyDescent="0.2">
      <c r="A30" s="36" t="s">
        <v>17</v>
      </c>
      <c r="B30" s="37"/>
      <c r="C30" s="37"/>
      <c r="D30" s="37"/>
      <c r="E30" s="37"/>
      <c r="F30" s="37"/>
      <c r="G30" s="37"/>
      <c r="H30" s="37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228.47900000000001</v>
      </c>
      <c r="E31" s="14">
        <v>268.85700000000003</v>
      </c>
      <c r="F31" s="14">
        <v>30.888000000000002</v>
      </c>
      <c r="G31" s="15"/>
      <c r="H31" s="14">
        <v>528.22400000000005</v>
      </c>
    </row>
    <row r="32" spans="1:8" ht="27.95" customHeight="1" x14ac:dyDescent="0.2">
      <c r="A32" s="16"/>
      <c r="B32" s="34" t="s">
        <v>20</v>
      </c>
      <c r="C32" s="35"/>
      <c r="D32" s="14">
        <v>228.47900000000001</v>
      </c>
      <c r="E32" s="14">
        <v>268.85700000000003</v>
      </c>
      <c r="F32" s="14">
        <v>30.888000000000002</v>
      </c>
      <c r="G32" s="15"/>
      <c r="H32" s="14">
        <v>528.22400000000005</v>
      </c>
    </row>
    <row r="33" spans="1:8" x14ac:dyDescent="0.2">
      <c r="A33" s="36" t="s">
        <v>21</v>
      </c>
      <c r="B33" s="37"/>
      <c r="C33" s="37"/>
      <c r="D33" s="37"/>
      <c r="E33" s="37"/>
      <c r="F33" s="37"/>
      <c r="G33" s="37"/>
      <c r="H33" s="37"/>
    </row>
    <row r="34" spans="1:8" x14ac:dyDescent="0.2">
      <c r="A34" s="16"/>
      <c r="B34" s="34" t="s">
        <v>22</v>
      </c>
      <c r="C34" s="35"/>
      <c r="D34" s="14">
        <v>243.66900000000001</v>
      </c>
      <c r="E34" s="14">
        <v>268.85700000000003</v>
      </c>
      <c r="F34" s="14">
        <v>30.888000000000002</v>
      </c>
      <c r="G34" s="14">
        <v>3.0640000000000001</v>
      </c>
      <c r="H34" s="14">
        <v>546.47799999999995</v>
      </c>
    </row>
    <row r="35" spans="1:8" x14ac:dyDescent="0.2">
      <c r="A35" s="36" t="s">
        <v>23</v>
      </c>
      <c r="B35" s="37"/>
      <c r="C35" s="37"/>
      <c r="D35" s="37"/>
      <c r="E35" s="37"/>
      <c r="F35" s="37"/>
      <c r="G35" s="37"/>
      <c r="H35" s="37"/>
    </row>
    <row r="36" spans="1:8" x14ac:dyDescent="0.2">
      <c r="A36" s="12">
        <v>4</v>
      </c>
      <c r="B36" s="13" t="s">
        <v>24</v>
      </c>
      <c r="C36" s="13" t="s">
        <v>25</v>
      </c>
      <c r="D36" s="14">
        <v>6.0919999999999996</v>
      </c>
      <c r="E36" s="14">
        <v>6.7210000000000001</v>
      </c>
      <c r="F36" s="15"/>
      <c r="G36" s="15"/>
      <c r="H36" s="14">
        <v>12.813000000000001</v>
      </c>
    </row>
    <row r="37" spans="1:8" ht="27.95" customHeight="1" x14ac:dyDescent="0.2">
      <c r="A37" s="16"/>
      <c r="B37" s="34" t="s">
        <v>26</v>
      </c>
      <c r="C37" s="35"/>
      <c r="D37" s="14">
        <v>6.0919999999999996</v>
      </c>
      <c r="E37" s="14">
        <v>6.7210000000000001</v>
      </c>
      <c r="F37" s="15"/>
      <c r="G37" s="15"/>
      <c r="H37" s="14">
        <v>12.813000000000001</v>
      </c>
    </row>
    <row r="38" spans="1:8" x14ac:dyDescent="0.2">
      <c r="A38" s="16"/>
      <c r="B38" s="34" t="s">
        <v>27</v>
      </c>
      <c r="C38" s="35"/>
      <c r="D38" s="14">
        <v>249.761</v>
      </c>
      <c r="E38" s="14">
        <v>275.57799999999997</v>
      </c>
      <c r="F38" s="14">
        <v>30.888000000000002</v>
      </c>
      <c r="G38" s="14">
        <v>3.0640000000000001</v>
      </c>
      <c r="H38" s="14">
        <v>559.29100000000005</v>
      </c>
    </row>
    <row r="39" spans="1:8" x14ac:dyDescent="0.2">
      <c r="A39" s="36" t="s">
        <v>28</v>
      </c>
      <c r="B39" s="37"/>
      <c r="C39" s="37"/>
      <c r="D39" s="37"/>
      <c r="E39" s="37"/>
      <c r="F39" s="37"/>
      <c r="G39" s="37"/>
      <c r="H39" s="37"/>
    </row>
    <row r="40" spans="1:8" x14ac:dyDescent="0.2">
      <c r="A40" s="12">
        <v>5</v>
      </c>
      <c r="B40" s="13" t="s">
        <v>29</v>
      </c>
      <c r="C40" s="13" t="s">
        <v>30</v>
      </c>
      <c r="D40" s="14">
        <v>15.234999999999999</v>
      </c>
      <c r="E40" s="14">
        <v>16.809999999999999</v>
      </c>
      <c r="F40" s="15"/>
      <c r="G40" s="15"/>
      <c r="H40" s="14">
        <v>32.045000000000002</v>
      </c>
    </row>
    <row r="41" spans="1:8" x14ac:dyDescent="0.2">
      <c r="A41" s="16"/>
      <c r="B41" s="34" t="s">
        <v>31</v>
      </c>
      <c r="C41" s="35"/>
      <c r="D41" s="14">
        <v>15.234999999999999</v>
      </c>
      <c r="E41" s="14">
        <v>16.809999999999999</v>
      </c>
      <c r="F41" s="15"/>
      <c r="G41" s="15"/>
      <c r="H41" s="14">
        <v>32.045000000000002</v>
      </c>
    </row>
    <row r="42" spans="1:8" x14ac:dyDescent="0.2">
      <c r="A42" s="16"/>
      <c r="B42" s="34" t="s">
        <v>32</v>
      </c>
      <c r="C42" s="35"/>
      <c r="D42" s="14">
        <v>264.99599999999998</v>
      </c>
      <c r="E42" s="14">
        <v>292.38799999999998</v>
      </c>
      <c r="F42" s="14">
        <v>30.888000000000002</v>
      </c>
      <c r="G42" s="14">
        <v>3.0640000000000001</v>
      </c>
      <c r="H42" s="14">
        <v>591.33600000000001</v>
      </c>
    </row>
    <row r="43" spans="1:8" x14ac:dyDescent="0.2">
      <c r="A43" s="36" t="s">
        <v>33</v>
      </c>
      <c r="B43" s="37"/>
      <c r="C43" s="37"/>
      <c r="D43" s="37"/>
      <c r="E43" s="37"/>
      <c r="F43" s="37"/>
      <c r="G43" s="37"/>
      <c r="H43" s="37"/>
    </row>
    <row r="44" spans="1:8" ht="63.75" x14ac:dyDescent="0.2">
      <c r="A44" s="12">
        <v>6</v>
      </c>
      <c r="B44" s="13" t="s">
        <v>34</v>
      </c>
      <c r="C44" s="13" t="s">
        <v>35</v>
      </c>
      <c r="D44" s="15"/>
      <c r="E44" s="15"/>
      <c r="F44" s="15"/>
      <c r="G44" s="14">
        <v>15.597</v>
      </c>
      <c r="H44" s="14">
        <v>15.597</v>
      </c>
    </row>
    <row r="45" spans="1:8" ht="27.95" customHeight="1" x14ac:dyDescent="0.2">
      <c r="A45" s="16"/>
      <c r="B45" s="34" t="s">
        <v>36</v>
      </c>
      <c r="C45" s="35"/>
      <c r="D45" s="15"/>
      <c r="E45" s="15"/>
      <c r="F45" s="15"/>
      <c r="G45" s="14">
        <v>15.597</v>
      </c>
      <c r="H45" s="14">
        <v>15.597</v>
      </c>
    </row>
    <row r="46" spans="1:8" x14ac:dyDescent="0.2">
      <c r="A46" s="16"/>
      <c r="B46" s="34" t="s">
        <v>37</v>
      </c>
      <c r="C46" s="35"/>
      <c r="D46" s="14">
        <v>264.99599999999998</v>
      </c>
      <c r="E46" s="14">
        <v>292.38799999999998</v>
      </c>
      <c r="F46" s="14">
        <v>30.888000000000002</v>
      </c>
      <c r="G46" s="14">
        <v>18.661000000000001</v>
      </c>
      <c r="H46" s="14">
        <v>606.93299999999999</v>
      </c>
    </row>
    <row r="47" spans="1:8" x14ac:dyDescent="0.2">
      <c r="A47" s="36" t="s">
        <v>38</v>
      </c>
      <c r="B47" s="37"/>
      <c r="C47" s="37"/>
      <c r="D47" s="37"/>
      <c r="E47" s="37"/>
      <c r="F47" s="37"/>
      <c r="G47" s="37"/>
      <c r="H47" s="37"/>
    </row>
    <row r="48" spans="1:8" ht="25.5" x14ac:dyDescent="0.2">
      <c r="A48" s="12">
        <v>7</v>
      </c>
      <c r="B48" s="13" t="s">
        <v>39</v>
      </c>
      <c r="C48" s="13" t="s">
        <v>40</v>
      </c>
      <c r="D48" s="14">
        <v>7.95</v>
      </c>
      <c r="E48" s="14">
        <v>8.7720000000000002</v>
      </c>
      <c r="F48" s="14">
        <v>0.92700000000000005</v>
      </c>
      <c r="G48" s="14">
        <v>0.56000000000000005</v>
      </c>
      <c r="H48" s="14">
        <v>18.209</v>
      </c>
    </row>
    <row r="49" spans="1:8" x14ac:dyDescent="0.2">
      <c r="A49" s="16"/>
      <c r="B49" s="34" t="s">
        <v>41</v>
      </c>
      <c r="C49" s="35"/>
      <c r="D49" s="14">
        <v>7.95</v>
      </c>
      <c r="E49" s="14">
        <v>8.7720000000000002</v>
      </c>
      <c r="F49" s="14">
        <v>0.92700000000000005</v>
      </c>
      <c r="G49" s="14">
        <v>0.56000000000000005</v>
      </c>
      <c r="H49" s="14">
        <v>18.209</v>
      </c>
    </row>
    <row r="50" spans="1:8" x14ac:dyDescent="0.2">
      <c r="A50" s="36" t="s">
        <v>42</v>
      </c>
      <c r="B50" s="37"/>
      <c r="C50" s="37"/>
      <c r="D50" s="37"/>
      <c r="E50" s="37"/>
      <c r="F50" s="37"/>
      <c r="G50" s="37"/>
      <c r="H50" s="37"/>
    </row>
    <row r="51" spans="1:8" x14ac:dyDescent="0.2">
      <c r="A51" s="16"/>
      <c r="B51" s="34" t="s">
        <v>43</v>
      </c>
      <c r="C51" s="35"/>
      <c r="D51" s="14">
        <v>272.94600000000003</v>
      </c>
      <c r="E51" s="14">
        <v>301.16000000000003</v>
      </c>
      <c r="F51" s="14">
        <v>31.815000000000001</v>
      </c>
      <c r="G51" s="14">
        <v>19.221</v>
      </c>
      <c r="H51" s="14">
        <v>625.14200000000005</v>
      </c>
    </row>
    <row r="52" spans="1:8" x14ac:dyDescent="0.2">
      <c r="A52" s="42" t="s">
        <v>62</v>
      </c>
      <c r="B52" s="43"/>
      <c r="C52" s="43"/>
      <c r="D52" s="43"/>
      <c r="E52" s="43"/>
      <c r="F52" s="43"/>
      <c r="G52" s="43"/>
      <c r="H52" s="44"/>
    </row>
    <row r="53" spans="1:8" ht="26.25" customHeight="1" x14ac:dyDescent="0.2">
      <c r="A53" s="16"/>
      <c r="B53" s="45" t="s">
        <v>58</v>
      </c>
      <c r="C53" s="13" t="s">
        <v>59</v>
      </c>
      <c r="D53" s="23">
        <f>D51*7.153</f>
        <v>1952.382738</v>
      </c>
      <c r="E53" s="23">
        <f>E51*7.153</f>
        <v>2154.1974800000003</v>
      </c>
      <c r="F53" s="23"/>
      <c r="G53" s="23"/>
      <c r="H53" s="24">
        <f>D53+E53</f>
        <v>4106.5802180000001</v>
      </c>
    </row>
    <row r="54" spans="1:8" ht="26.25" customHeight="1" x14ac:dyDescent="0.2">
      <c r="A54" s="16"/>
      <c r="B54" s="46"/>
      <c r="C54" s="13" t="s">
        <v>54</v>
      </c>
      <c r="D54" s="24"/>
      <c r="E54" s="23"/>
      <c r="F54" s="24"/>
      <c r="G54" s="24">
        <f>G45*3.83*1.03</f>
        <v>61.528605300000002</v>
      </c>
      <c r="H54" s="24">
        <f>G54</f>
        <v>61.528605300000002</v>
      </c>
    </row>
    <row r="55" spans="1:8" ht="26.25" customHeight="1" x14ac:dyDescent="0.2">
      <c r="A55" s="16"/>
      <c r="B55" s="46"/>
      <c r="C55" s="13" t="s">
        <v>60</v>
      </c>
      <c r="D55" s="24"/>
      <c r="E55" s="23"/>
      <c r="F55" s="24">
        <f>F51*4.53</f>
        <v>144.12195000000003</v>
      </c>
      <c r="G55" s="24"/>
      <c r="H55" s="24">
        <f>F55</f>
        <v>144.12195000000003</v>
      </c>
    </row>
    <row r="56" spans="1:8" ht="26.25" customHeight="1" x14ac:dyDescent="0.2">
      <c r="A56" s="16"/>
      <c r="B56" s="47"/>
      <c r="C56" s="13" t="s">
        <v>61</v>
      </c>
      <c r="D56" s="24"/>
      <c r="E56" s="23"/>
      <c r="F56" s="24"/>
      <c r="G56" s="24">
        <f>(G51-G45)*8.93</f>
        <v>32.362320000000004</v>
      </c>
      <c r="H56" s="24">
        <f>G56</f>
        <v>32.362320000000004</v>
      </c>
    </row>
    <row r="57" spans="1:8" x14ac:dyDescent="0.2">
      <c r="A57" s="25"/>
      <c r="B57" s="26"/>
      <c r="C57" s="26" t="s">
        <v>49</v>
      </c>
      <c r="D57" s="27">
        <f>D53</f>
        <v>1952.382738</v>
      </c>
      <c r="E57" s="27">
        <f>E53</f>
        <v>2154.1974800000003</v>
      </c>
      <c r="F57" s="27">
        <f>F55</f>
        <v>144.12195000000003</v>
      </c>
      <c r="G57" s="27">
        <f>G54+G56</f>
        <v>93.890925300000006</v>
      </c>
      <c r="H57" s="27">
        <f>SUM(D57:G57)</f>
        <v>4344.5930933</v>
      </c>
    </row>
    <row r="58" spans="1:8" x14ac:dyDescent="0.2">
      <c r="A58" s="36" t="s">
        <v>42</v>
      </c>
      <c r="B58" s="37"/>
      <c r="C58" s="37"/>
      <c r="D58" s="37"/>
      <c r="E58" s="37"/>
      <c r="F58" s="37"/>
      <c r="G58" s="37"/>
      <c r="H58" s="37"/>
    </row>
    <row r="59" spans="1:8" ht="25.5" x14ac:dyDescent="0.2">
      <c r="A59" s="12" t="s">
        <v>50</v>
      </c>
      <c r="B59" s="13" t="s">
        <v>51</v>
      </c>
      <c r="C59" s="13" t="s">
        <v>64</v>
      </c>
      <c r="D59" s="24">
        <f>D57*0.2</f>
        <v>390.4765476</v>
      </c>
      <c r="E59" s="24">
        <f>E57*0.2</f>
        <v>430.83949600000005</v>
      </c>
      <c r="F59" s="24">
        <f>F57*0.2</f>
        <v>28.824390000000008</v>
      </c>
      <c r="G59" s="24">
        <f>G57*0.02</f>
        <v>1.8778185060000001</v>
      </c>
      <c r="H59" s="24">
        <f>SUM(D59:G59)</f>
        <v>852.01825210600009</v>
      </c>
    </row>
    <row r="60" spans="1:8" x14ac:dyDescent="0.2">
      <c r="A60" s="16"/>
      <c r="B60" s="34" t="s">
        <v>52</v>
      </c>
      <c r="C60" s="35"/>
      <c r="D60" s="24">
        <f>D57+D59</f>
        <v>2342.8592856</v>
      </c>
      <c r="E60" s="24">
        <f>E57+E59</f>
        <v>2585.0369760000003</v>
      </c>
      <c r="F60" s="24">
        <f>F59+F57</f>
        <v>172.94634000000002</v>
      </c>
      <c r="G60" s="24">
        <f>G57+G59</f>
        <v>95.768743806000003</v>
      </c>
      <c r="H60" s="24">
        <f>SUM(D60:G60)</f>
        <v>5196.6113454060014</v>
      </c>
    </row>
    <row r="61" spans="1:8" ht="38.25" x14ac:dyDescent="0.2">
      <c r="A61" s="28"/>
      <c r="B61" s="29" t="s">
        <v>55</v>
      </c>
      <c r="C61" s="30" t="s">
        <v>63</v>
      </c>
      <c r="D61" s="31">
        <f>D57*1.0115</f>
        <v>1974.8351394870001</v>
      </c>
      <c r="E61" s="31">
        <f t="shared" ref="E61:G61" si="0">E57*1.0115</f>
        <v>2178.9707510200005</v>
      </c>
      <c r="F61" s="31">
        <f t="shared" si="0"/>
        <v>145.77935242500004</v>
      </c>
      <c r="G61" s="31">
        <f t="shared" si="0"/>
        <v>94.970670940950015</v>
      </c>
      <c r="H61" s="33">
        <f>SUM(D61:G61)</f>
        <v>4394.5559138729514</v>
      </c>
    </row>
    <row r="62" spans="1:8" ht="38.25" x14ac:dyDescent="0.2">
      <c r="A62" s="28"/>
      <c r="B62" s="29" t="s">
        <v>55</v>
      </c>
      <c r="C62" s="30" t="s">
        <v>56</v>
      </c>
      <c r="D62" s="31">
        <f>D61*1.044</f>
        <v>2061.7278856244284</v>
      </c>
      <c r="E62" s="31">
        <f t="shared" ref="E62:G62" si="1">E61*1.044</f>
        <v>2274.8454640648806</v>
      </c>
      <c r="F62" s="31">
        <f t="shared" si="1"/>
        <v>152.19364393170005</v>
      </c>
      <c r="G62" s="31">
        <f t="shared" si="1"/>
        <v>99.149380462351814</v>
      </c>
      <c r="H62" s="33">
        <f>SUM(D62:G62)</f>
        <v>4587.9163740833601</v>
      </c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32"/>
      <c r="D64" s="22"/>
      <c r="E64" s="4"/>
      <c r="F64" s="4"/>
      <c r="G64" s="4"/>
      <c r="H64" s="4"/>
    </row>
    <row r="65" spans="1:8" x14ac:dyDescent="0.2">
      <c r="A65" s="38" t="s">
        <v>65</v>
      </c>
      <c r="B65" s="39"/>
      <c r="C65" s="39"/>
      <c r="D65" s="39"/>
      <c r="E65" s="39"/>
      <c r="F65" s="39"/>
      <c r="G65" s="39"/>
      <c r="H65" s="39"/>
    </row>
    <row r="66" spans="1:8" x14ac:dyDescent="0.2">
      <c r="A66" s="40" t="s">
        <v>53</v>
      </c>
      <c r="B66" s="39"/>
      <c r="C66" s="39"/>
      <c r="D66" s="39"/>
      <c r="E66" s="39"/>
      <c r="F66" s="39"/>
      <c r="G66" s="39"/>
      <c r="H66" s="39"/>
    </row>
  </sheetData>
  <mergeCells count="35">
    <mergeCell ref="A65:H65"/>
    <mergeCell ref="A66:H66"/>
    <mergeCell ref="C15:G15"/>
    <mergeCell ref="A52:H52"/>
    <mergeCell ref="B53:B56"/>
    <mergeCell ref="A58:H58"/>
    <mergeCell ref="B60:C60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B51:C51"/>
    <mergeCell ref="A43:H43"/>
    <mergeCell ref="B45:C45"/>
    <mergeCell ref="B46:C46"/>
    <mergeCell ref="A47:H47"/>
    <mergeCell ref="B49:C49"/>
    <mergeCell ref="A50:H50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2017-10-12T03:49:07Z</cp:lastPrinted>
  <dcterms:created xsi:type="dcterms:W3CDTF">2002-03-25T05:35:56Z</dcterms:created>
  <dcterms:modified xsi:type="dcterms:W3CDTF">2018-10-24T06:38:19Z</dcterms:modified>
</cp:coreProperties>
</file>