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D60" i="1" l="1"/>
  <c r="G55" i="1"/>
  <c r="E53" i="1"/>
  <c r="D53" i="1"/>
  <c r="G54" i="1" l="1"/>
  <c r="E56" i="1" l="1"/>
  <c r="E60" i="1" s="1"/>
  <c r="E61" i="1" s="1"/>
  <c r="H55" i="1"/>
  <c r="H54" i="1"/>
  <c r="G56" i="1"/>
  <c r="G60" i="1" s="1"/>
  <c r="G61" i="1" s="1"/>
  <c r="H53" i="1"/>
  <c r="G59" i="1" l="1"/>
  <c r="E59" i="1"/>
  <c r="D56" i="1"/>
  <c r="H60" i="1" l="1"/>
  <c r="D61" i="1"/>
  <c r="H61" i="1" s="1"/>
  <c r="H58" i="1"/>
  <c r="H56" i="1"/>
  <c r="D59" i="1" l="1"/>
  <c r="H59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<sst xmlns="http://schemas.openxmlformats.org/spreadsheetml/2006/main" count="67" uniqueCount="65">
  <si>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</si>
  <si>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</si>
  <si>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</si>
  <si>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</si>
  <si>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</si>
  <si>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</si>
  <si>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</si>
  <si>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</si>
  <si>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</si>
  <si>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</si>
  <si>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</si>
  <si>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</si>
  <si>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</si>
  <si>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</si>
  <si>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</si>
  <si>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</si>
  <si>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</si>
  <si>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</si>
  <si>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02-01-04</t>
  </si>
  <si>
    <t>Строительство ВЛИ на деревянных опорах с ж/б приставками проводом  СИП-70 в двухцепном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</si>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</sst>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37" workbookViewId="0">
      <selection activeCell="E70" sqref="E70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46" t="s">
        <v>16</v>
      </c>
      <c r="C29" s="47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250.32599999999999</v>
      </c>
      <c r="E31" s="14">
        <v>145.89699999999999</v>
      </c>
      <c r="F31" s="15"/>
      <c r="G31" s="15"/>
      <c r="H31" s="14">
        <v>396.22300000000001</v>
      </c>
    </row>
    <row r="32" spans="1:8" ht="27.95" customHeight="1" x14ac:dyDescent="0.2">
      <c r="A32" s="16"/>
      <c r="B32" s="46" t="s">
        <v>20</v>
      </c>
      <c r="C32" s="47"/>
      <c r="D32" s="14">
        <v>250.32599999999999</v>
      </c>
      <c r="E32" s="14">
        <v>145.89699999999999</v>
      </c>
      <c r="F32" s="15"/>
      <c r="G32" s="15"/>
      <c r="H32" s="14">
        <v>396.22300000000001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253.702</v>
      </c>
      <c r="E34" s="14">
        <v>145.89699999999999</v>
      </c>
      <c r="F34" s="15"/>
      <c r="G34" s="14">
        <v>0.61299999999999999</v>
      </c>
      <c r="H34" s="14">
        <v>400.21199999999999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6.343</v>
      </c>
      <c r="E36" s="14">
        <v>3.6469999999999998</v>
      </c>
      <c r="F36" s="15"/>
      <c r="G36" s="15"/>
      <c r="H36" s="14">
        <v>9.99</v>
      </c>
    </row>
    <row r="37" spans="1:8" ht="27.95" customHeight="1" x14ac:dyDescent="0.2">
      <c r="A37" s="16"/>
      <c r="B37" s="46" t="s">
        <v>26</v>
      </c>
      <c r="C37" s="47"/>
      <c r="D37" s="14">
        <v>6.343</v>
      </c>
      <c r="E37" s="14">
        <v>3.6469999999999998</v>
      </c>
      <c r="F37" s="15"/>
      <c r="G37" s="15"/>
      <c r="H37" s="14">
        <v>9.99</v>
      </c>
    </row>
    <row r="38" spans="1:8" x14ac:dyDescent="0.2">
      <c r="A38" s="16"/>
      <c r="B38" s="46" t="s">
        <v>27</v>
      </c>
      <c r="C38" s="47"/>
      <c r="D38" s="14">
        <v>260.04500000000002</v>
      </c>
      <c r="E38" s="14">
        <v>149.54400000000001</v>
      </c>
      <c r="F38" s="15"/>
      <c r="G38" s="14">
        <v>0.61299999999999999</v>
      </c>
      <c r="H38" s="14">
        <v>410.202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15.863</v>
      </c>
      <c r="E40" s="14">
        <v>9.1219999999999999</v>
      </c>
      <c r="F40" s="15"/>
      <c r="G40" s="15"/>
      <c r="H40" s="14">
        <v>24.984999999999999</v>
      </c>
    </row>
    <row r="41" spans="1:8" x14ac:dyDescent="0.2">
      <c r="A41" s="16"/>
      <c r="B41" s="46" t="s">
        <v>31</v>
      </c>
      <c r="C41" s="47"/>
      <c r="D41" s="14">
        <v>15.863</v>
      </c>
      <c r="E41" s="14">
        <v>9.1219999999999999</v>
      </c>
      <c r="F41" s="15"/>
      <c r="G41" s="15"/>
      <c r="H41" s="14">
        <v>24.984999999999999</v>
      </c>
    </row>
    <row r="42" spans="1:8" x14ac:dyDescent="0.2">
      <c r="A42" s="16"/>
      <c r="B42" s="46" t="s">
        <v>32</v>
      </c>
      <c r="C42" s="47"/>
      <c r="D42" s="14">
        <v>275.90800000000002</v>
      </c>
      <c r="E42" s="14">
        <v>158.666</v>
      </c>
      <c r="F42" s="15"/>
      <c r="G42" s="14">
        <v>0.61299999999999999</v>
      </c>
      <c r="H42" s="14">
        <v>435.18700000000001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11.371</v>
      </c>
      <c r="H44" s="14">
        <v>11.371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11.371</v>
      </c>
      <c r="H45" s="14">
        <v>11.371</v>
      </c>
    </row>
    <row r="46" spans="1:8" x14ac:dyDescent="0.2">
      <c r="A46" s="16"/>
      <c r="B46" s="46" t="s">
        <v>37</v>
      </c>
      <c r="C46" s="47"/>
      <c r="D46" s="14">
        <v>275.90800000000002</v>
      </c>
      <c r="E46" s="14">
        <v>158.666</v>
      </c>
      <c r="F46" s="15"/>
      <c r="G46" s="14">
        <v>11.984</v>
      </c>
      <c r="H46" s="14">
        <v>446.55799999999999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8.2769999999999992</v>
      </c>
      <c r="E48" s="14">
        <v>4.76</v>
      </c>
      <c r="F48" s="15"/>
      <c r="G48" s="14">
        <v>0.36</v>
      </c>
      <c r="H48" s="14">
        <v>13.397</v>
      </c>
    </row>
    <row r="49" spans="1:8" x14ac:dyDescent="0.2">
      <c r="A49" s="16"/>
      <c r="B49" s="46" t="s">
        <v>41</v>
      </c>
      <c r="C49" s="47"/>
      <c r="D49" s="14">
        <v>8.2769999999999992</v>
      </c>
      <c r="E49" s="14">
        <v>4.76</v>
      </c>
      <c r="F49" s="15"/>
      <c r="G49" s="14">
        <v>0.36</v>
      </c>
      <c r="H49" s="14">
        <v>13.397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284.185</v>
      </c>
      <c r="E51" s="14">
        <v>163.42599999999999</v>
      </c>
      <c r="F51" s="15"/>
      <c r="G51" s="14">
        <v>12.343999999999999</v>
      </c>
      <c r="H51" s="14">
        <v>459.95499999999998</v>
      </c>
    </row>
    <row r="52" spans="1:8" x14ac:dyDescent="0.2">
      <c r="A52" s="38" t="s">
        <v>61</v>
      </c>
      <c r="B52" s="39"/>
      <c r="C52" s="39"/>
      <c r="D52" s="39"/>
      <c r="E52" s="39"/>
      <c r="F52" s="39"/>
      <c r="G52" s="39"/>
      <c r="H52" s="40"/>
    </row>
    <row r="53" spans="1:8" ht="30" customHeight="1" x14ac:dyDescent="0.2">
      <c r="A53" s="16"/>
      <c r="B53" s="41" t="s">
        <v>58</v>
      </c>
      <c r="C53" s="13" t="s">
        <v>59</v>
      </c>
      <c r="D53" s="23">
        <f>D51*7.153</f>
        <v>2032.7753049999999</v>
      </c>
      <c r="E53" s="23">
        <f>E51*7.153</f>
        <v>1168.9861779999999</v>
      </c>
      <c r="F53" s="23"/>
      <c r="G53" s="23"/>
      <c r="H53" s="24">
        <f>D53+E53</f>
        <v>3201.7614829999998</v>
      </c>
    </row>
    <row r="54" spans="1:8" ht="30.75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44.8574579</v>
      </c>
      <c r="H54" s="24">
        <f>G54</f>
        <v>44.8574579</v>
      </c>
    </row>
    <row r="55" spans="1:8" ht="29.25" customHeight="1" x14ac:dyDescent="0.2">
      <c r="A55" s="16"/>
      <c r="B55" s="43"/>
      <c r="C55" s="13" t="s">
        <v>60</v>
      </c>
      <c r="D55" s="24"/>
      <c r="E55" s="23"/>
      <c r="F55" s="24"/>
      <c r="G55" s="24">
        <f>(G51-G45)*8.93</f>
        <v>8.68888999999999</v>
      </c>
      <c r="H55" s="24">
        <f>G55</f>
        <v>8.68888999999999</v>
      </c>
    </row>
    <row r="56" spans="1:8" x14ac:dyDescent="0.2">
      <c r="A56" s="25"/>
      <c r="B56" s="26"/>
      <c r="C56" s="26" t="s">
        <v>49</v>
      </c>
      <c r="D56" s="27">
        <f>D53</f>
        <v>2032.7753049999999</v>
      </c>
      <c r="E56" s="27">
        <f>E53</f>
        <v>1168.9861779999999</v>
      </c>
      <c r="F56" s="27"/>
      <c r="G56" s="27">
        <f>G54+G55</f>
        <v>53.546347899999986</v>
      </c>
      <c r="H56" s="27">
        <f>SUM(D56:G56)</f>
        <v>3255.3078308999998</v>
      </c>
    </row>
    <row r="57" spans="1:8" x14ac:dyDescent="0.2">
      <c r="A57" s="44" t="s">
        <v>42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50</v>
      </c>
      <c r="B58" s="13" t="s">
        <v>51</v>
      </c>
      <c r="C58" s="13" t="s">
        <v>63</v>
      </c>
      <c r="D58" s="24">
        <f>D56*0.2</f>
        <v>406.55506100000002</v>
      </c>
      <c r="E58" s="24">
        <f>E56*0.2</f>
        <v>233.79723559999999</v>
      </c>
      <c r="F58" s="24"/>
      <c r="G58" s="24">
        <f>G56*0.02</f>
        <v>1.0709269579999998</v>
      </c>
      <c r="H58" s="24">
        <f>SUM(D58:G58)</f>
        <v>641.42322355800002</v>
      </c>
    </row>
    <row r="59" spans="1:8" x14ac:dyDescent="0.2">
      <c r="A59" s="16"/>
      <c r="B59" s="46" t="s">
        <v>52</v>
      </c>
      <c r="C59" s="47"/>
      <c r="D59" s="24">
        <f>D56+D58</f>
        <v>2439.3303660000001</v>
      </c>
      <c r="E59" s="24">
        <f>E56+E58</f>
        <v>1402.7834135999999</v>
      </c>
      <c r="F59" s="24"/>
      <c r="G59" s="24">
        <f>G56+G58</f>
        <v>54.617274857999988</v>
      </c>
      <c r="H59" s="24">
        <f>SUM(D59:G59)</f>
        <v>3896.7310544580005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2056.1522210075</v>
      </c>
      <c r="E60" s="31">
        <f t="shared" ref="E60:G60" si="0">E56*1.0115</f>
        <v>1182.429519047</v>
      </c>
      <c r="F60" s="31"/>
      <c r="G60" s="31">
        <f t="shared" si="0"/>
        <v>54.162130900849988</v>
      </c>
      <c r="H60" s="33">
        <f>SUM(D60:G60)</f>
        <v>3292.7438709553503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2146.6229187318299</v>
      </c>
      <c r="E61" s="31">
        <f t="shared" ref="E61:G61" si="1">E60*1.044</f>
        <v>1234.456417885068</v>
      </c>
      <c r="F61" s="31"/>
      <c r="G61" s="31">
        <f t="shared" si="1"/>
        <v>56.545264660487391</v>
      </c>
      <c r="H61" s="33">
        <f>SUM(D61:G61)</f>
        <v>3437.6246012773854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64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53</v>
      </c>
      <c r="B65" s="35"/>
      <c r="C65" s="35"/>
      <c r="D65" s="35"/>
      <c r="E65" s="35"/>
      <c r="F65" s="35"/>
      <c r="G65" s="35"/>
      <c r="H65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2017-10-12T03:30:27Z</cp:lastPrinted>
  <dcterms:created xsi:type="dcterms:W3CDTF">2002-03-25T05:35:56Z</dcterms:created>
  <dcterms:modified xsi:type="dcterms:W3CDTF">2018-10-24T06:29:49Z</dcterms:modified>
</cp:coreProperties>
</file>