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D62" i="1" l="1"/>
  <c r="D61" i="1"/>
  <c r="G56" i="1"/>
  <c r="F55" i="1"/>
  <c r="E53" i="1"/>
  <c r="D53" i="1"/>
  <c r="G54" i="1" l="1"/>
  <c r="G57" i="1" l="1"/>
  <c r="G61" i="1" s="1"/>
  <c r="G62" i="1" s="1"/>
  <c r="H56" i="1"/>
  <c r="F57" i="1"/>
  <c r="F61" i="1" s="1"/>
  <c r="F62" i="1" s="1"/>
  <c r="H54" i="1"/>
  <c r="E57" i="1"/>
  <c r="E61" i="1" s="1"/>
  <c r="E62" i="1" s="1"/>
  <c r="H53" i="1"/>
  <c r="E60" i="1" l="1"/>
  <c r="F60" i="1"/>
  <c r="D57" i="1"/>
  <c r="G60" i="1"/>
  <c r="H55" i="1"/>
  <c r="H62" i="1" l="1"/>
  <c r="H61" i="1"/>
  <c r="H59" i="1"/>
  <c r="H57" i="1"/>
  <c r="D60" i="1" l="1"/>
  <c r="H60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<sst xmlns="http://schemas.openxmlformats.org/spreadsheetml/2006/main" count="67" uniqueCount="65">
  <si>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</si>
  <si>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</si>
  <si>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</si>
  <si>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</si>
  <si>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</si>
  <si>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</si>
  <si>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</si>
  <si>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</si>
  <si>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</si>
  <si>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</si>
  <si>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</si>
  <si>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</si>
  <si>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</si>
  <si>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</si>
  <si>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</si>
  <si>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</si>
  <si>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</si>
  <si>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ВЛЗ на деревянных опорах с ж/б приставками проводом СИП-70 в одноцепном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</si>
  <si>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</si>
  <si>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</si>
  <si>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</si>
  <si>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</si>
  <si>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</si>
  <si>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</si>
  <si>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</si>
  <si>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</si>
  <si>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</si>
  <si>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</si>
  <si>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</si>
  <si>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</si>
  <si>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</si>
  <si>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11. Подготовка эксплуатационных кадров для строящегося объекта капитального строительства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</si>
  <si>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</si>
  <si>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</si>
  <si>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11. "Подготовка эксплуатационных кадров для строящегося объекта капитального строительства"</t>
  </si>
  <si>
    <t>Глава 12. Публичный технологический и ценовой аудит,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</si>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</sst>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49" workbookViewId="0">
      <selection activeCell="E64" sqref="E64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43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44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45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46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47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56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4" t="s">
        <v>11</v>
      </c>
      <c r="B26" s="35"/>
      <c r="C26" s="35"/>
      <c r="D26" s="35"/>
      <c r="E26" s="35"/>
      <c r="F26" s="35"/>
      <c r="G26" s="35"/>
      <c r="H26" s="3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36" t="s">
        <v>14</v>
      </c>
      <c r="C28" s="37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34" t="s">
        <v>15</v>
      </c>
      <c r="B29" s="35"/>
      <c r="C29" s="35"/>
      <c r="D29" s="35"/>
      <c r="E29" s="35"/>
      <c r="F29" s="35"/>
      <c r="G29" s="35"/>
      <c r="H29" s="3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144.06899999999999</v>
      </c>
      <c r="E30" s="15">
        <v>97.346999999999994</v>
      </c>
      <c r="F30" s="15">
        <v>23.76</v>
      </c>
      <c r="G30" s="14"/>
      <c r="H30" s="15">
        <v>265.17599999999999</v>
      </c>
    </row>
    <row r="31" spans="1:8" ht="27.95" customHeight="1" x14ac:dyDescent="0.2">
      <c r="A31" s="16"/>
      <c r="B31" s="36" t="s">
        <v>18</v>
      </c>
      <c r="C31" s="37"/>
      <c r="D31" s="15">
        <v>144.06899999999999</v>
      </c>
      <c r="E31" s="15">
        <v>97.346999999999994</v>
      </c>
      <c r="F31" s="15">
        <v>23.76</v>
      </c>
      <c r="G31" s="14"/>
      <c r="H31" s="15">
        <v>265.17599999999999</v>
      </c>
    </row>
    <row r="32" spans="1:8" x14ac:dyDescent="0.2">
      <c r="A32" s="34" t="s">
        <v>19</v>
      </c>
      <c r="B32" s="35"/>
      <c r="C32" s="35"/>
      <c r="D32" s="35"/>
      <c r="E32" s="35"/>
      <c r="F32" s="35"/>
      <c r="G32" s="35"/>
      <c r="H32" s="35"/>
    </row>
    <row r="33" spans="1:8" x14ac:dyDescent="0.2">
      <c r="A33" s="16"/>
      <c r="B33" s="36" t="s">
        <v>20</v>
      </c>
      <c r="C33" s="37"/>
      <c r="D33" s="15">
        <v>144.06899999999999</v>
      </c>
      <c r="E33" s="15">
        <v>97.346999999999994</v>
      </c>
      <c r="F33" s="15">
        <v>23.76</v>
      </c>
      <c r="G33" s="15">
        <v>3.0640000000000001</v>
      </c>
      <c r="H33" s="15">
        <v>268.24</v>
      </c>
    </row>
    <row r="34" spans="1:8" x14ac:dyDescent="0.2">
      <c r="A34" s="34" t="s">
        <v>21</v>
      </c>
      <c r="B34" s="35"/>
      <c r="C34" s="35"/>
      <c r="D34" s="35"/>
      <c r="E34" s="35"/>
      <c r="F34" s="35"/>
      <c r="G34" s="35"/>
      <c r="H34" s="35"/>
    </row>
    <row r="35" spans="1:8" x14ac:dyDescent="0.2">
      <c r="A35" s="12">
        <v>3</v>
      </c>
      <c r="B35" s="13" t="s">
        <v>22</v>
      </c>
      <c r="C35" s="13" t="s">
        <v>23</v>
      </c>
      <c r="D35" s="15">
        <v>3.6019999999999999</v>
      </c>
      <c r="E35" s="15">
        <v>2.4340000000000002</v>
      </c>
      <c r="F35" s="14"/>
      <c r="G35" s="14"/>
      <c r="H35" s="15">
        <v>6.0359999999999996</v>
      </c>
    </row>
    <row r="36" spans="1:8" ht="27.95" customHeight="1" x14ac:dyDescent="0.2">
      <c r="A36" s="16"/>
      <c r="B36" s="36" t="s">
        <v>24</v>
      </c>
      <c r="C36" s="37"/>
      <c r="D36" s="15">
        <v>3.6019999999999999</v>
      </c>
      <c r="E36" s="15">
        <v>2.4340000000000002</v>
      </c>
      <c r="F36" s="14"/>
      <c r="G36" s="14"/>
      <c r="H36" s="15">
        <v>6.0359999999999996</v>
      </c>
    </row>
    <row r="37" spans="1:8" x14ac:dyDescent="0.2">
      <c r="A37" s="16"/>
      <c r="B37" s="36" t="s">
        <v>25</v>
      </c>
      <c r="C37" s="37"/>
      <c r="D37" s="15">
        <v>147.67099999999999</v>
      </c>
      <c r="E37" s="15">
        <v>99.781000000000006</v>
      </c>
      <c r="F37" s="15">
        <v>23.76</v>
      </c>
      <c r="G37" s="15">
        <v>3.0640000000000001</v>
      </c>
      <c r="H37" s="15">
        <v>274.27600000000001</v>
      </c>
    </row>
    <row r="38" spans="1:8" x14ac:dyDescent="0.2">
      <c r="A38" s="34" t="s">
        <v>26</v>
      </c>
      <c r="B38" s="35"/>
      <c r="C38" s="35"/>
      <c r="D38" s="35"/>
      <c r="E38" s="35"/>
      <c r="F38" s="35"/>
      <c r="G38" s="35"/>
      <c r="H38" s="35"/>
    </row>
    <row r="39" spans="1:8" x14ac:dyDescent="0.2">
      <c r="A39" s="12">
        <v>4</v>
      </c>
      <c r="B39" s="13" t="s">
        <v>27</v>
      </c>
      <c r="C39" s="13" t="s">
        <v>28</v>
      </c>
      <c r="D39" s="15">
        <v>9.0079999999999991</v>
      </c>
      <c r="E39" s="15">
        <v>6.0869999999999997</v>
      </c>
      <c r="F39" s="14"/>
      <c r="G39" s="14"/>
      <c r="H39" s="15">
        <v>15.095000000000001</v>
      </c>
    </row>
    <row r="40" spans="1:8" x14ac:dyDescent="0.2">
      <c r="A40" s="16"/>
      <c r="B40" s="36" t="s">
        <v>29</v>
      </c>
      <c r="C40" s="37"/>
      <c r="D40" s="15">
        <v>9.0079999999999991</v>
      </c>
      <c r="E40" s="15">
        <v>6.0869999999999997</v>
      </c>
      <c r="F40" s="14"/>
      <c r="G40" s="14"/>
      <c r="H40" s="15">
        <v>15.095000000000001</v>
      </c>
    </row>
    <row r="41" spans="1:8" x14ac:dyDescent="0.2">
      <c r="A41" s="16"/>
      <c r="B41" s="36" t="s">
        <v>30</v>
      </c>
      <c r="C41" s="37"/>
      <c r="D41" s="15">
        <v>156.679</v>
      </c>
      <c r="E41" s="15">
        <v>105.86799999999999</v>
      </c>
      <c r="F41" s="15">
        <v>23.76</v>
      </c>
      <c r="G41" s="15">
        <v>3.0640000000000001</v>
      </c>
      <c r="H41" s="15">
        <v>289.37099999999998</v>
      </c>
    </row>
    <row r="42" spans="1:8" x14ac:dyDescent="0.2">
      <c r="A42" s="34" t="s">
        <v>31</v>
      </c>
      <c r="B42" s="35"/>
      <c r="C42" s="35"/>
      <c r="D42" s="35"/>
      <c r="E42" s="35"/>
      <c r="F42" s="35"/>
      <c r="G42" s="35"/>
      <c r="H42" s="3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12.984</v>
      </c>
      <c r="H43" s="15">
        <v>12.984</v>
      </c>
    </row>
    <row r="44" spans="1:8" ht="27.95" customHeight="1" x14ac:dyDescent="0.2">
      <c r="A44" s="16"/>
      <c r="B44" s="36" t="s">
        <v>34</v>
      </c>
      <c r="C44" s="37"/>
      <c r="D44" s="14"/>
      <c r="E44" s="14"/>
      <c r="F44" s="14"/>
      <c r="G44" s="15">
        <v>12.984</v>
      </c>
      <c r="H44" s="15">
        <v>12.984</v>
      </c>
    </row>
    <row r="45" spans="1:8" x14ac:dyDescent="0.2">
      <c r="A45" s="34" t="s">
        <v>35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6"/>
      <c r="B46" s="36" t="s">
        <v>36</v>
      </c>
      <c r="C46" s="37"/>
      <c r="D46" s="15">
        <v>156.679</v>
      </c>
      <c r="E46" s="15">
        <v>105.86799999999999</v>
      </c>
      <c r="F46" s="15">
        <v>23.76</v>
      </c>
      <c r="G46" s="15">
        <v>16.047999999999998</v>
      </c>
      <c r="H46" s="15">
        <v>302.35500000000002</v>
      </c>
    </row>
    <row r="47" spans="1:8" x14ac:dyDescent="0.2">
      <c r="A47" s="34" t="s">
        <v>37</v>
      </c>
      <c r="B47" s="35"/>
      <c r="C47" s="35"/>
      <c r="D47" s="35"/>
      <c r="E47" s="35"/>
      <c r="F47" s="35"/>
      <c r="G47" s="35"/>
      <c r="H47" s="35"/>
    </row>
    <row r="48" spans="1:8" ht="25.5" x14ac:dyDescent="0.2">
      <c r="A48" s="12">
        <v>6</v>
      </c>
      <c r="B48" s="13" t="s">
        <v>38</v>
      </c>
      <c r="C48" s="13" t="s">
        <v>39</v>
      </c>
      <c r="D48" s="15">
        <v>4.7</v>
      </c>
      <c r="E48" s="15">
        <v>3.1760000000000002</v>
      </c>
      <c r="F48" s="15">
        <v>0.71299999999999997</v>
      </c>
      <c r="G48" s="15">
        <v>0.48099999999999998</v>
      </c>
      <c r="H48" s="15">
        <v>9.07</v>
      </c>
    </row>
    <row r="49" spans="1:8" x14ac:dyDescent="0.2">
      <c r="A49" s="16"/>
      <c r="B49" s="36" t="s">
        <v>40</v>
      </c>
      <c r="C49" s="37"/>
      <c r="D49" s="15">
        <v>4.7</v>
      </c>
      <c r="E49" s="15">
        <v>3.1760000000000002</v>
      </c>
      <c r="F49" s="15">
        <v>0.71299999999999997</v>
      </c>
      <c r="G49" s="15">
        <v>0.48099999999999998</v>
      </c>
      <c r="H49" s="15">
        <v>9.07</v>
      </c>
    </row>
    <row r="50" spans="1:8" x14ac:dyDescent="0.2">
      <c r="A50" s="34" t="s">
        <v>41</v>
      </c>
      <c r="B50" s="35"/>
      <c r="C50" s="35"/>
      <c r="D50" s="35"/>
      <c r="E50" s="35"/>
      <c r="F50" s="35"/>
      <c r="G50" s="35"/>
      <c r="H50" s="35"/>
    </row>
    <row r="51" spans="1:8" x14ac:dyDescent="0.2">
      <c r="A51" s="16"/>
      <c r="B51" s="36" t="s">
        <v>42</v>
      </c>
      <c r="C51" s="37"/>
      <c r="D51" s="15">
        <v>161.37899999999999</v>
      </c>
      <c r="E51" s="15">
        <v>109.044</v>
      </c>
      <c r="F51" s="15">
        <v>24.472999999999999</v>
      </c>
      <c r="G51" s="15">
        <v>16.529</v>
      </c>
      <c r="H51" s="15">
        <v>311.42500000000001</v>
      </c>
    </row>
    <row r="52" spans="1:8" x14ac:dyDescent="0.2">
      <c r="A52" s="42" t="s">
        <v>61</v>
      </c>
      <c r="B52" s="43"/>
      <c r="C52" s="43"/>
      <c r="D52" s="43"/>
      <c r="E52" s="43"/>
      <c r="F52" s="43"/>
      <c r="G52" s="43"/>
      <c r="H52" s="44"/>
    </row>
    <row r="53" spans="1:8" ht="26.25" customHeight="1" x14ac:dyDescent="0.2">
      <c r="A53" s="16"/>
      <c r="B53" s="45" t="s">
        <v>57</v>
      </c>
      <c r="C53" s="13" t="s">
        <v>58</v>
      </c>
      <c r="D53" s="23">
        <f>D51*7.153</f>
        <v>1154.343987</v>
      </c>
      <c r="E53" s="23">
        <f>E51*7.153</f>
        <v>779.99173199999996</v>
      </c>
      <c r="F53" s="23"/>
      <c r="G53" s="23"/>
      <c r="H53" s="24">
        <f>D53+E53</f>
        <v>1934.3357189999999</v>
      </c>
    </row>
    <row r="54" spans="1:8" ht="26.25" customHeight="1" x14ac:dyDescent="0.2">
      <c r="A54" s="16"/>
      <c r="B54" s="46"/>
      <c r="C54" s="13" t="s">
        <v>53</v>
      </c>
      <c r="D54" s="24"/>
      <c r="E54" s="23"/>
      <c r="F54" s="24"/>
      <c r="G54" s="24">
        <f>G45*3.83*1.03</f>
        <v>0</v>
      </c>
      <c r="H54" s="24">
        <f>G54</f>
        <v>0</v>
      </c>
    </row>
    <row r="55" spans="1:8" ht="26.25" customHeight="1" x14ac:dyDescent="0.2">
      <c r="A55" s="16"/>
      <c r="B55" s="46"/>
      <c r="C55" s="13" t="s">
        <v>59</v>
      </c>
      <c r="D55" s="24"/>
      <c r="E55" s="23"/>
      <c r="F55" s="24">
        <f>F51*4.53</f>
        <v>110.86269</v>
      </c>
      <c r="G55" s="24"/>
      <c r="H55" s="24">
        <f>F55</f>
        <v>110.86269</v>
      </c>
    </row>
    <row r="56" spans="1:8" ht="26.25" customHeight="1" x14ac:dyDescent="0.2">
      <c r="A56" s="16"/>
      <c r="B56" s="47"/>
      <c r="C56" s="13" t="s">
        <v>60</v>
      </c>
      <c r="D56" s="24"/>
      <c r="E56" s="23"/>
      <c r="F56" s="24"/>
      <c r="G56" s="24">
        <f>(G51-G45)*8.93</f>
        <v>147.60397</v>
      </c>
      <c r="H56" s="24">
        <f>G56</f>
        <v>147.60397</v>
      </c>
    </row>
    <row r="57" spans="1:8" x14ac:dyDescent="0.2">
      <c r="A57" s="25"/>
      <c r="B57" s="26"/>
      <c r="C57" s="26" t="s">
        <v>48</v>
      </c>
      <c r="D57" s="27">
        <f>D53</f>
        <v>1154.343987</v>
      </c>
      <c r="E57" s="27">
        <f>E53</f>
        <v>779.99173199999996</v>
      </c>
      <c r="F57" s="27">
        <f>F55</f>
        <v>110.86269</v>
      </c>
      <c r="G57" s="27">
        <f>G54+G56</f>
        <v>147.60397</v>
      </c>
      <c r="H57" s="27">
        <f>SUM(D57:G57)</f>
        <v>2192.8023789999997</v>
      </c>
    </row>
    <row r="58" spans="1:8" x14ac:dyDescent="0.2">
      <c r="A58" s="34" t="s">
        <v>41</v>
      </c>
      <c r="B58" s="35"/>
      <c r="C58" s="35"/>
      <c r="D58" s="35"/>
      <c r="E58" s="35"/>
      <c r="F58" s="35"/>
      <c r="G58" s="35"/>
      <c r="H58" s="35"/>
    </row>
    <row r="59" spans="1:8" ht="25.5" x14ac:dyDescent="0.2">
      <c r="A59" s="12" t="s">
        <v>49</v>
      </c>
      <c r="B59" s="13" t="s">
        <v>50</v>
      </c>
      <c r="C59" s="13" t="s">
        <v>63</v>
      </c>
      <c r="D59" s="24">
        <f>D57*0.2</f>
        <v>230.86879740000001</v>
      </c>
      <c r="E59" s="24">
        <f>E57*0.2</f>
        <v>155.9983464</v>
      </c>
      <c r="F59" s="24">
        <f>F57*0.2</f>
        <v>22.172538000000003</v>
      </c>
      <c r="G59" s="24">
        <f>G57*0.02</f>
        <v>2.9520794000000001</v>
      </c>
      <c r="H59" s="24">
        <f>SUM(D59:G59)</f>
        <v>411.99176120000004</v>
      </c>
    </row>
    <row r="60" spans="1:8" x14ac:dyDescent="0.2">
      <c r="A60" s="16"/>
      <c r="B60" s="36" t="s">
        <v>51</v>
      </c>
      <c r="C60" s="37"/>
      <c r="D60" s="24">
        <f>D57+D59</f>
        <v>1385.2127843999999</v>
      </c>
      <c r="E60" s="24">
        <f>E57+E59</f>
        <v>935.9900783999999</v>
      </c>
      <c r="F60" s="24">
        <f>F59+F57</f>
        <v>133.03522800000002</v>
      </c>
      <c r="G60" s="24">
        <f>G57+G59</f>
        <v>150.55604940000001</v>
      </c>
      <c r="H60" s="24">
        <f>SUM(D60:G60)</f>
        <v>2604.7941402000001</v>
      </c>
    </row>
    <row r="61" spans="1:8" ht="38.25" x14ac:dyDescent="0.2">
      <c r="A61" s="28"/>
      <c r="B61" s="29" t="s">
        <v>54</v>
      </c>
      <c r="C61" s="30" t="s">
        <v>62</v>
      </c>
      <c r="D61" s="31">
        <f>D57*1.0115</f>
        <v>1167.6189428504999</v>
      </c>
      <c r="E61" s="31">
        <f t="shared" ref="E61:G61" si="0">E57*1.0115</f>
        <v>788.96163691799995</v>
      </c>
      <c r="F61" s="31">
        <f t="shared" si="0"/>
        <v>112.13761093500001</v>
      </c>
      <c r="G61" s="31">
        <f t="shared" si="0"/>
        <v>149.301415655</v>
      </c>
      <c r="H61" s="33">
        <f>SUM(D61:G61)</f>
        <v>2218.0196063584995</v>
      </c>
    </row>
    <row r="62" spans="1:8" ht="38.25" x14ac:dyDescent="0.2">
      <c r="A62" s="28"/>
      <c r="B62" s="29" t="s">
        <v>54</v>
      </c>
      <c r="C62" s="30" t="s">
        <v>55</v>
      </c>
      <c r="D62" s="31">
        <f>D61*1.044</f>
        <v>1218.994176335922</v>
      </c>
      <c r="E62" s="31">
        <f t="shared" ref="E62:G62" si="1">E61*1.044</f>
        <v>823.67594894239198</v>
      </c>
      <c r="F62" s="31">
        <f t="shared" si="1"/>
        <v>117.07166581614001</v>
      </c>
      <c r="G62" s="31">
        <f t="shared" si="1"/>
        <v>155.87067794382</v>
      </c>
      <c r="H62" s="33">
        <f>SUM(D62:G62)</f>
        <v>2315.612469038274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8" t="s">
        <v>64</v>
      </c>
      <c r="B65" s="39"/>
      <c r="C65" s="39"/>
      <c r="D65" s="39"/>
      <c r="E65" s="39"/>
      <c r="F65" s="39"/>
      <c r="G65" s="39"/>
      <c r="H65" s="39"/>
    </row>
    <row r="66" spans="1:8" x14ac:dyDescent="0.2">
      <c r="A66" s="40" t="s">
        <v>52</v>
      </c>
      <c r="B66" s="39"/>
      <c r="C66" s="39"/>
      <c r="D66" s="39"/>
      <c r="E66" s="39"/>
      <c r="F66" s="39"/>
      <c r="G66" s="39"/>
      <c r="H66" s="39"/>
    </row>
  </sheetData>
  <mergeCells count="36"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50:H50"/>
    <mergeCell ref="B51:C51"/>
    <mergeCell ref="A42:H42"/>
    <mergeCell ref="B44:C44"/>
    <mergeCell ref="A45:H45"/>
    <mergeCell ref="B46:C46"/>
    <mergeCell ref="A47:H47"/>
    <mergeCell ref="B49:C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2017-10-12T03:48:00Z</cp:lastPrinted>
  <dcterms:created xsi:type="dcterms:W3CDTF">2002-03-25T05:35:56Z</dcterms:created>
  <dcterms:modified xsi:type="dcterms:W3CDTF">2018-10-24T06:36:40Z</dcterms:modified>
</cp:coreProperties>
</file>