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1340" windowHeight="9165"/>
  </bookViews>
  <sheets>
    <sheet name="Сводный сметный расчет" sheetId="1" r:id="rId1"/>
  </sheets>
  <definedNames>
    <definedName name="_xlnm.Print_Area" localSheetId="0">'Сводный сметный расчет'!$A$1:$H$65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E61" i="1" l="1"/>
  <c r="G61" i="1"/>
  <c r="D61" i="1"/>
  <c r="E60" i="1"/>
  <c r="G60" i="1"/>
  <c r="D60" i="1"/>
  <c r="H60" i="1"/>
  <c r="G55" i="1"/>
  <c r="E53" i="1"/>
  <c r="D53" i="1"/>
  <c r="G54" i="1" l="1"/>
  <c r="G56" i="1" l="1"/>
  <c r="E56" i="1"/>
  <c r="E59" i="1" s="1"/>
  <c r="D56" i="1"/>
  <c r="H55" i="1"/>
  <c r="H53" i="1"/>
  <c r="H54" i="1"/>
  <c r="G59" i="1" l="1"/>
  <c r="H58" i="1"/>
  <c r="H56" i="1"/>
  <c r="D59" i="1"/>
  <c r="H61" i="1"/>
  <c r="H59" i="1" l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<sst xmlns="http://schemas.openxmlformats.org/spreadsheetml/2006/main" count="67" uniqueCount="65">
  <si>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</si>
  <si>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</si>
  <si>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</si>
  <si>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</si>
  <si>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</si>
  <si>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</si>
  <si>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</si>
  <si>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</si>
  <si>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</si>
  <si>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</si>
  <si>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</si>
  <si>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</si>
  <si>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</si>
  <si>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</si>
  <si>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</si>
  <si>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</si>
  <si>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</si>
  <si>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</si>
  <si>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02-01-02</t>
  </si>
  <si>
    <t>Строительство ВЛИ на деревянных опорах с ж/б приставками проводом СИП-35 в одноцепном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</si>
  <si>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</si>
  <si>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</si>
  <si>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</si>
  <si>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</si>
  <si>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</si>
  <si>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</si>
  <si>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</si>
  <si>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</si>
  <si>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</si>
  <si>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</si>
  <si>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</si>
  <si>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</si>
  <si>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</si>
  <si>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</si>
  <si>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</si>
  <si>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</si>
  <si>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</si>
  <si>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</si>
  <si>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</si>
  <si>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</si>
  <si>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</si>
  <si>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</si>
  <si>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</si>
  <si>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</si>
  <si>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</si>
  <si>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</si>
  <si>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</si>
  <si>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</si>
  <si>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</si>
  <si>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>Составил: ___________________________М.С. Гайнбихнер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</si>
  <si>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</si>
  <si>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</si>
  <si>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</si>
  <si>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</si>
  <si>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</si>
  <si>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</si>
  <si>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</si>
  <si>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</si>
  <si>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</si>
  <si>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СМР  7,53*0,95=7,153</t>
  </si>
  <si>
    <t>Прочие  8,93</t>
  </si>
  <si>
    <t>Пересчет в текущие цены  на 3 кв. 2018 года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</si>
  <si>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</si>
  <si>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Пересчет сметной стоимости с учетом индекса - дефлятора  в прогнозные цены  4 кв. 2018 года  (1/4 от 4,6%)  без НДС</t>
  </si>
  <si>
    <t>НДС 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</si>
</sst>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5"/>
  <sheetViews>
    <sheetView showGridLines="0" tabSelected="1" topLeftCell="A46" zoomScale="115" zoomScaleNormal="115" workbookViewId="0">
      <selection activeCell="D54" sqref="D54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28"/>
      <c r="B1" s="6"/>
      <c r="C1" s="6"/>
      <c r="D1" s="29"/>
      <c r="E1" s="29"/>
      <c r="F1" s="29"/>
      <c r="G1" s="29"/>
      <c r="H1" s="30" t="s">
        <v>50</v>
      </c>
    </row>
    <row r="2" spans="1:8" x14ac:dyDescent="0.2">
      <c r="A2" s="28"/>
      <c r="B2" s="6"/>
      <c r="C2" s="6"/>
      <c r="D2" s="29"/>
      <c r="E2" s="29"/>
      <c r="F2" s="29"/>
      <c r="G2" s="29"/>
      <c r="H2" s="32" t="s">
        <v>51</v>
      </c>
    </row>
    <row r="3" spans="1:8" x14ac:dyDescent="0.2">
      <c r="A3" s="28"/>
      <c r="B3" s="6"/>
      <c r="C3" s="6"/>
      <c r="D3" s="31"/>
      <c r="E3" s="27"/>
      <c r="F3" s="29"/>
      <c r="G3" s="29"/>
      <c r="H3" s="32" t="s">
        <v>52</v>
      </c>
    </row>
    <row r="4" spans="1:8" x14ac:dyDescent="0.2">
      <c r="A4" s="28"/>
      <c r="B4" s="6"/>
      <c r="C4" s="6"/>
      <c r="D4" s="29"/>
      <c r="E4" s="31"/>
      <c r="F4" s="29"/>
      <c r="G4" s="29"/>
      <c r="H4" s="32" t="s">
        <v>53</v>
      </c>
    </row>
    <row r="5" spans="1:8" x14ac:dyDescent="0.2">
      <c r="A5" s="28"/>
      <c r="B5" s="6"/>
      <c r="C5" s="6"/>
      <c r="D5" s="29"/>
      <c r="E5" s="31"/>
      <c r="F5" s="29"/>
      <c r="G5" s="29"/>
      <c r="H5" s="29"/>
    </row>
    <row r="6" spans="1:8" x14ac:dyDescent="0.2">
      <c r="A6" s="28"/>
      <c r="B6" s="6"/>
      <c r="C6" s="6"/>
      <c r="D6" s="29"/>
      <c r="E6" s="31"/>
      <c r="F6" s="29"/>
      <c r="G6" s="29"/>
      <c r="H6" s="29"/>
    </row>
    <row r="7" spans="1:8" x14ac:dyDescent="0.2">
      <c r="A7" s="28"/>
      <c r="B7" s="6"/>
      <c r="C7" s="6"/>
      <c r="D7" s="29"/>
      <c r="E7" s="29"/>
      <c r="F7" s="29"/>
      <c r="G7" s="29"/>
      <c r="H7" s="29"/>
    </row>
    <row r="8" spans="1:8" x14ac:dyDescent="0.2">
      <c r="A8" s="28"/>
      <c r="B8" s="6"/>
      <c r="C8" s="6"/>
      <c r="D8" s="29"/>
      <c r="E8" s="27"/>
      <c r="F8" s="29"/>
      <c r="G8" s="29"/>
      <c r="H8" s="29"/>
    </row>
    <row r="9" spans="1:8" x14ac:dyDescent="0.2">
      <c r="A9" s="28"/>
      <c r="B9" s="6"/>
      <c r="C9" s="6"/>
      <c r="D9" s="31"/>
      <c r="E9" s="27"/>
      <c r="F9" s="29"/>
      <c r="G9" s="29"/>
      <c r="H9" s="29"/>
    </row>
    <row r="10" spans="1:8" x14ac:dyDescent="0.2">
      <c r="A10" s="28"/>
      <c r="B10" s="6"/>
      <c r="C10" s="6"/>
      <c r="D10" s="29"/>
      <c r="E10" s="31"/>
      <c r="F10" s="29"/>
      <c r="G10" s="29"/>
      <c r="H10" s="29"/>
    </row>
    <row r="11" spans="1:8" x14ac:dyDescent="0.2">
      <c r="A11" s="28"/>
      <c r="B11" s="6"/>
      <c r="C11" s="6"/>
      <c r="D11" s="27"/>
      <c r="E11" s="27"/>
      <c r="F11" s="27"/>
      <c r="G11" s="27"/>
      <c r="H11" s="29"/>
    </row>
    <row r="12" spans="1:8" x14ac:dyDescent="0.2">
      <c r="A12" s="28"/>
      <c r="B12" s="6"/>
      <c r="C12" s="6"/>
      <c r="D12" s="27"/>
      <c r="E12" s="27"/>
      <c r="F12" s="27"/>
      <c r="G12" s="29"/>
      <c r="H12" s="29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6" t="s">
        <v>54</v>
      </c>
      <c r="D15" s="36"/>
      <c r="E15" s="36"/>
      <c r="F15" s="36"/>
      <c r="G15" s="36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58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3" t="s">
        <v>11</v>
      </c>
      <c r="B26" s="44"/>
      <c r="C26" s="44"/>
      <c r="D26" s="44"/>
      <c r="E26" s="44"/>
      <c r="F26" s="44"/>
      <c r="G26" s="44"/>
      <c r="H26" s="44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5" t="s">
        <v>16</v>
      </c>
      <c r="C29" s="46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3" t="s">
        <v>17</v>
      </c>
      <c r="B30" s="44"/>
      <c r="C30" s="44"/>
      <c r="D30" s="44"/>
      <c r="E30" s="44"/>
      <c r="F30" s="44"/>
      <c r="G30" s="44"/>
      <c r="H30" s="44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233.37299999999999</v>
      </c>
      <c r="E31" s="14">
        <v>40.448</v>
      </c>
      <c r="F31" s="15"/>
      <c r="G31" s="15"/>
      <c r="H31" s="14">
        <v>273.82100000000003</v>
      </c>
    </row>
    <row r="32" spans="1:8" ht="27.95" customHeight="1" x14ac:dyDescent="0.2">
      <c r="A32" s="16"/>
      <c r="B32" s="45" t="s">
        <v>20</v>
      </c>
      <c r="C32" s="46"/>
      <c r="D32" s="14">
        <v>233.37299999999999</v>
      </c>
      <c r="E32" s="14">
        <v>40.448</v>
      </c>
      <c r="F32" s="15"/>
      <c r="G32" s="15"/>
      <c r="H32" s="14">
        <v>273.82100000000003</v>
      </c>
    </row>
    <row r="33" spans="1:8" x14ac:dyDescent="0.2">
      <c r="A33" s="43" t="s">
        <v>21</v>
      </c>
      <c r="B33" s="44"/>
      <c r="C33" s="44"/>
      <c r="D33" s="44"/>
      <c r="E33" s="44"/>
      <c r="F33" s="44"/>
      <c r="G33" s="44"/>
      <c r="H33" s="44"/>
    </row>
    <row r="34" spans="1:8" x14ac:dyDescent="0.2">
      <c r="A34" s="16"/>
      <c r="B34" s="45" t="s">
        <v>22</v>
      </c>
      <c r="C34" s="46"/>
      <c r="D34" s="14">
        <v>236.749</v>
      </c>
      <c r="E34" s="14">
        <v>40.448</v>
      </c>
      <c r="F34" s="15"/>
      <c r="G34" s="14">
        <v>0.61299999999999999</v>
      </c>
      <c r="H34" s="14">
        <v>277.81</v>
      </c>
    </row>
    <row r="35" spans="1:8" x14ac:dyDescent="0.2">
      <c r="A35" s="43" t="s">
        <v>23</v>
      </c>
      <c r="B35" s="44"/>
      <c r="C35" s="44"/>
      <c r="D35" s="44"/>
      <c r="E35" s="44"/>
      <c r="F35" s="44"/>
      <c r="G35" s="44"/>
      <c r="H35" s="44"/>
    </row>
    <row r="36" spans="1:8" x14ac:dyDescent="0.2">
      <c r="A36" s="12">
        <v>4</v>
      </c>
      <c r="B36" s="13" t="s">
        <v>24</v>
      </c>
      <c r="C36" s="13" t="s">
        <v>25</v>
      </c>
      <c r="D36" s="14">
        <v>5.9189999999999996</v>
      </c>
      <c r="E36" s="14">
        <v>1.0109999999999999</v>
      </c>
      <c r="F36" s="15"/>
      <c r="G36" s="15"/>
      <c r="H36" s="14">
        <v>6.93</v>
      </c>
    </row>
    <row r="37" spans="1:8" ht="27.95" customHeight="1" x14ac:dyDescent="0.2">
      <c r="A37" s="16"/>
      <c r="B37" s="45" t="s">
        <v>26</v>
      </c>
      <c r="C37" s="46"/>
      <c r="D37" s="14">
        <v>5.9189999999999996</v>
      </c>
      <c r="E37" s="14">
        <v>1.0109999999999999</v>
      </c>
      <c r="F37" s="15"/>
      <c r="G37" s="15"/>
      <c r="H37" s="14">
        <v>6.93</v>
      </c>
    </row>
    <row r="38" spans="1:8" x14ac:dyDescent="0.2">
      <c r="A38" s="16"/>
      <c r="B38" s="45" t="s">
        <v>27</v>
      </c>
      <c r="C38" s="46"/>
      <c r="D38" s="14">
        <v>242.66800000000001</v>
      </c>
      <c r="E38" s="14">
        <v>41.459000000000003</v>
      </c>
      <c r="F38" s="15"/>
      <c r="G38" s="14">
        <v>0.61299999999999999</v>
      </c>
      <c r="H38" s="14">
        <v>284.74</v>
      </c>
    </row>
    <row r="39" spans="1:8" x14ac:dyDescent="0.2">
      <c r="A39" s="43" t="s">
        <v>28</v>
      </c>
      <c r="B39" s="44"/>
      <c r="C39" s="44"/>
      <c r="D39" s="44"/>
      <c r="E39" s="44"/>
      <c r="F39" s="44"/>
      <c r="G39" s="44"/>
      <c r="H39" s="44"/>
    </row>
    <row r="40" spans="1:8" x14ac:dyDescent="0.2">
      <c r="A40" s="12">
        <v>5</v>
      </c>
      <c r="B40" s="13" t="s">
        <v>29</v>
      </c>
      <c r="C40" s="13" t="s">
        <v>30</v>
      </c>
      <c r="D40" s="14">
        <v>14.803000000000001</v>
      </c>
      <c r="E40" s="14">
        <v>2.5289999999999999</v>
      </c>
      <c r="F40" s="15"/>
      <c r="G40" s="15"/>
      <c r="H40" s="14">
        <v>17.332000000000001</v>
      </c>
    </row>
    <row r="41" spans="1:8" x14ac:dyDescent="0.2">
      <c r="A41" s="16"/>
      <c r="B41" s="45" t="s">
        <v>31</v>
      </c>
      <c r="C41" s="46"/>
      <c r="D41" s="14">
        <v>14.803000000000001</v>
      </c>
      <c r="E41" s="14">
        <v>2.5289999999999999</v>
      </c>
      <c r="F41" s="15"/>
      <c r="G41" s="15"/>
      <c r="H41" s="14">
        <v>17.332000000000001</v>
      </c>
    </row>
    <row r="42" spans="1:8" x14ac:dyDescent="0.2">
      <c r="A42" s="16"/>
      <c r="B42" s="45" t="s">
        <v>32</v>
      </c>
      <c r="C42" s="46"/>
      <c r="D42" s="14">
        <v>257.471</v>
      </c>
      <c r="E42" s="14">
        <v>43.988</v>
      </c>
      <c r="F42" s="15"/>
      <c r="G42" s="14">
        <v>0.61299999999999999</v>
      </c>
      <c r="H42" s="14">
        <v>302.072</v>
      </c>
    </row>
    <row r="43" spans="1:8" x14ac:dyDescent="0.2">
      <c r="A43" s="43" t="s">
        <v>33</v>
      </c>
      <c r="B43" s="44"/>
      <c r="C43" s="44"/>
      <c r="D43" s="44"/>
      <c r="E43" s="44"/>
      <c r="F43" s="44"/>
      <c r="G43" s="44"/>
      <c r="H43" s="44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9.6029999999999998</v>
      </c>
      <c r="H44" s="14">
        <v>9.6029999999999998</v>
      </c>
    </row>
    <row r="45" spans="1:8" ht="27.95" customHeight="1" x14ac:dyDescent="0.2">
      <c r="A45" s="16"/>
      <c r="B45" s="45" t="s">
        <v>36</v>
      </c>
      <c r="C45" s="46"/>
      <c r="D45" s="15"/>
      <c r="E45" s="15"/>
      <c r="F45" s="15"/>
      <c r="G45" s="14">
        <v>9.6029999999999998</v>
      </c>
      <c r="H45" s="14">
        <v>9.6029999999999998</v>
      </c>
    </row>
    <row r="46" spans="1:8" x14ac:dyDescent="0.2">
      <c r="A46" s="16"/>
      <c r="B46" s="45" t="s">
        <v>37</v>
      </c>
      <c r="C46" s="46"/>
      <c r="D46" s="14">
        <v>257.471</v>
      </c>
      <c r="E46" s="14">
        <v>43.988</v>
      </c>
      <c r="F46" s="15"/>
      <c r="G46" s="14">
        <v>10.215999999999999</v>
      </c>
      <c r="H46" s="14">
        <v>311.67500000000001</v>
      </c>
    </row>
    <row r="47" spans="1:8" x14ac:dyDescent="0.2">
      <c r="A47" s="43" t="s">
        <v>38</v>
      </c>
      <c r="B47" s="44"/>
      <c r="C47" s="44"/>
      <c r="D47" s="44"/>
      <c r="E47" s="44"/>
      <c r="F47" s="44"/>
      <c r="G47" s="44"/>
      <c r="H47" s="44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7.7240000000000002</v>
      </c>
      <c r="E48" s="14">
        <v>1.32</v>
      </c>
      <c r="F48" s="15"/>
      <c r="G48" s="14">
        <v>0.30599999999999999</v>
      </c>
      <c r="H48" s="14">
        <v>9.35</v>
      </c>
    </row>
    <row r="49" spans="1:8" x14ac:dyDescent="0.2">
      <c r="A49" s="16"/>
      <c r="B49" s="45" t="s">
        <v>41</v>
      </c>
      <c r="C49" s="46"/>
      <c r="D49" s="14">
        <v>7.7240000000000002</v>
      </c>
      <c r="E49" s="14">
        <v>1.32</v>
      </c>
      <c r="F49" s="15"/>
      <c r="G49" s="14">
        <v>0.30599999999999999</v>
      </c>
      <c r="H49" s="14">
        <v>9.35</v>
      </c>
    </row>
    <row r="50" spans="1:8" x14ac:dyDescent="0.2">
      <c r="A50" s="43" t="s">
        <v>42</v>
      </c>
      <c r="B50" s="44"/>
      <c r="C50" s="44"/>
      <c r="D50" s="44"/>
      <c r="E50" s="44"/>
      <c r="F50" s="44"/>
      <c r="G50" s="44"/>
      <c r="H50" s="44"/>
    </row>
    <row r="51" spans="1:8" x14ac:dyDescent="0.2">
      <c r="A51" s="16"/>
      <c r="B51" s="45" t="s">
        <v>43</v>
      </c>
      <c r="C51" s="46"/>
      <c r="D51" s="14">
        <v>265.19499999999999</v>
      </c>
      <c r="E51" s="14">
        <v>45.308</v>
      </c>
      <c r="F51" s="15"/>
      <c r="G51" s="14">
        <v>10.522</v>
      </c>
      <c r="H51" s="14">
        <v>321.02499999999998</v>
      </c>
    </row>
    <row r="52" spans="1:8" x14ac:dyDescent="0.2">
      <c r="A52" s="37" t="s">
        <v>61</v>
      </c>
      <c r="B52" s="38"/>
      <c r="C52" s="38"/>
      <c r="D52" s="38"/>
      <c r="E52" s="38"/>
      <c r="F52" s="38"/>
      <c r="G52" s="38"/>
      <c r="H52" s="39"/>
    </row>
    <row r="53" spans="1:8" ht="30.75" customHeight="1" x14ac:dyDescent="0.2">
      <c r="A53" s="16"/>
      <c r="B53" s="40" t="s">
        <v>62</v>
      </c>
      <c r="C53" s="13" t="s">
        <v>59</v>
      </c>
      <c r="D53" s="17">
        <f>D51*7.153</f>
        <v>1896.9398349999999</v>
      </c>
      <c r="E53" s="17">
        <f>E51*7.153</f>
        <v>324.08812399999999</v>
      </c>
      <c r="F53" s="17"/>
      <c r="G53" s="17"/>
      <c r="H53" s="18">
        <f>D53+E53</f>
        <v>2221.027959</v>
      </c>
    </row>
    <row r="54" spans="1:8" ht="30" customHeight="1" x14ac:dyDescent="0.2">
      <c r="A54" s="16"/>
      <c r="B54" s="41"/>
      <c r="C54" s="13" t="s">
        <v>55</v>
      </c>
      <c r="D54" s="18"/>
      <c r="E54" s="17"/>
      <c r="F54" s="18"/>
      <c r="G54" s="18">
        <f>G45*3.83*1.03</f>
        <v>37.882874700000002</v>
      </c>
      <c r="H54" s="18">
        <f>G54</f>
        <v>37.882874700000002</v>
      </c>
    </row>
    <row r="55" spans="1:8" ht="30" customHeight="1" x14ac:dyDescent="0.2">
      <c r="A55" s="16"/>
      <c r="B55" s="42"/>
      <c r="C55" s="13" t="s">
        <v>60</v>
      </c>
      <c r="D55" s="18"/>
      <c r="E55" s="17"/>
      <c r="F55" s="18"/>
      <c r="G55" s="18">
        <f>(G51-G45)*8.93</f>
        <v>8.2066700000000044</v>
      </c>
      <c r="H55" s="18">
        <f>G55</f>
        <v>8.2066700000000044</v>
      </c>
    </row>
    <row r="56" spans="1:8" x14ac:dyDescent="0.2">
      <c r="A56" s="19"/>
      <c r="B56" s="20"/>
      <c r="C56" s="20" t="s">
        <v>44</v>
      </c>
      <c r="D56" s="21">
        <f>D53</f>
        <v>1896.9398349999999</v>
      </c>
      <c r="E56" s="21">
        <f>E53</f>
        <v>324.08812399999999</v>
      </c>
      <c r="F56" s="21"/>
      <c r="G56" s="21">
        <f>G54+G55</f>
        <v>46.089544700000005</v>
      </c>
      <c r="H56" s="21">
        <f>SUM(D56:G56)</f>
        <v>2267.1175036999998</v>
      </c>
    </row>
    <row r="57" spans="1:8" x14ac:dyDescent="0.2">
      <c r="A57" s="43" t="s">
        <v>42</v>
      </c>
      <c r="B57" s="44"/>
      <c r="C57" s="44"/>
      <c r="D57" s="44"/>
      <c r="E57" s="44"/>
      <c r="F57" s="44"/>
      <c r="G57" s="44"/>
      <c r="H57" s="44"/>
    </row>
    <row r="58" spans="1:8" ht="25.5" x14ac:dyDescent="0.2">
      <c r="A58" s="12" t="s">
        <v>45</v>
      </c>
      <c r="B58" s="13" t="s">
        <v>46</v>
      </c>
      <c r="C58" s="13" t="s">
        <v>64</v>
      </c>
      <c r="D58" s="18">
        <f>D56*0.2</f>
        <v>379.387967</v>
      </c>
      <c r="E58" s="18">
        <f>E56*0.2</f>
        <v>64.817624800000004</v>
      </c>
      <c r="F58" s="18"/>
      <c r="G58" s="18">
        <f>G56*0.02</f>
        <v>0.92179089400000014</v>
      </c>
      <c r="H58" s="18">
        <f>SUM(D58:G58)</f>
        <v>445.127382694</v>
      </c>
    </row>
    <row r="59" spans="1:8" x14ac:dyDescent="0.2">
      <c r="A59" s="16"/>
      <c r="B59" s="45" t="s">
        <v>47</v>
      </c>
      <c r="C59" s="46"/>
      <c r="D59" s="18">
        <f>D56+D58</f>
        <v>2276.3278019999998</v>
      </c>
      <c r="E59" s="18">
        <f>E56+E58</f>
        <v>388.90574879999997</v>
      </c>
      <c r="F59" s="18"/>
      <c r="G59" s="18">
        <f>G56+G58</f>
        <v>47.011335594000002</v>
      </c>
      <c r="H59" s="18">
        <f>SUM(D59:G59)</f>
        <v>2712.2448863939999</v>
      </c>
    </row>
    <row r="60" spans="1:8" ht="38.25" x14ac:dyDescent="0.2">
      <c r="A60" s="22"/>
      <c r="B60" s="23" t="s">
        <v>56</v>
      </c>
      <c r="C60" s="24" t="s">
        <v>63</v>
      </c>
      <c r="D60" s="25">
        <f>D56*1.0115</f>
        <v>1918.7546431025</v>
      </c>
      <c r="E60" s="25">
        <f t="shared" ref="E60:G60" si="0">E56*1.0115</f>
        <v>327.81513742600004</v>
      </c>
      <c r="F60" s="25"/>
      <c r="G60" s="25">
        <f t="shared" si="0"/>
        <v>46.619574464050011</v>
      </c>
      <c r="H60" s="33">
        <f>SUM(D60:G60)</f>
        <v>2293.1893549925499</v>
      </c>
    </row>
    <row r="61" spans="1:8" ht="38.25" x14ac:dyDescent="0.2">
      <c r="A61" s="22"/>
      <c r="B61" s="23" t="s">
        <v>56</v>
      </c>
      <c r="C61" s="24" t="s">
        <v>57</v>
      </c>
      <c r="D61" s="25">
        <f>D60*1.044</f>
        <v>2003.1798473990102</v>
      </c>
      <c r="E61" s="25">
        <f t="shared" ref="E61:G61" si="1">E60*1.044</f>
        <v>342.23900347274406</v>
      </c>
      <c r="F61" s="25"/>
      <c r="G61" s="25">
        <f t="shared" si="1"/>
        <v>48.670835740468213</v>
      </c>
      <c r="H61" s="33">
        <f>SUM(D61:G61)</f>
        <v>2394.0896866122225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26"/>
      <c r="D63" s="27"/>
      <c r="E63" s="4"/>
      <c r="F63" s="4"/>
      <c r="G63" s="4"/>
      <c r="H63" s="4"/>
    </row>
    <row r="64" spans="1:8" x14ac:dyDescent="0.2">
      <c r="A64" s="47" t="s">
        <v>49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4" t="s">
        <v>48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5:H65"/>
    <mergeCell ref="C15:G15"/>
    <mergeCell ref="A52:H52"/>
    <mergeCell ref="B53:B55"/>
    <mergeCell ref="A57:H57"/>
    <mergeCell ref="B59:C59"/>
    <mergeCell ref="A64:H64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2017-10-12T03:17:56Z</cp:lastPrinted>
  <dcterms:created xsi:type="dcterms:W3CDTF">2002-03-25T05:35:56Z</dcterms:created>
  <dcterms:modified xsi:type="dcterms:W3CDTF">2018-10-24T06:22:53Z</dcterms:modified>
</cp:coreProperties>
</file>