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19\Запасные части к КРУ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I10" i="1" l="1"/>
  <c r="I11" i="1"/>
  <c r="I12" i="1"/>
  <c r="I13" i="1"/>
  <c r="I9" i="1"/>
  <c r="M10" i="1"/>
  <c r="M11" i="1"/>
  <c r="M12" i="1"/>
  <c r="M13" i="1"/>
  <c r="M9" i="1"/>
  <c r="O10" i="1"/>
  <c r="P10" i="1" s="1"/>
  <c r="O11" i="1"/>
  <c r="P11" i="1" s="1"/>
  <c r="O12" i="1"/>
  <c r="P12" i="1" s="1"/>
  <c r="O13" i="1"/>
  <c r="P13" i="1" s="1"/>
  <c r="O9" i="1"/>
  <c r="P9" i="1" s="1"/>
  <c r="L10" i="1"/>
  <c r="L11" i="1"/>
  <c r="L12" i="1"/>
  <c r="L13" i="1"/>
  <c r="L9" i="1"/>
  <c r="J10" i="1"/>
  <c r="J11" i="1"/>
  <c r="J12" i="1"/>
  <c r="J13" i="1"/>
  <c r="J9" i="1"/>
  <c r="P14" i="1" l="1"/>
  <c r="G14" i="1"/>
  <c r="F3" i="1" s="1"/>
  <c r="P15" i="1" l="1"/>
  <c r="P16" i="1" s="1"/>
  <c r="G15" i="1"/>
  <c r="G16" i="1" s="1"/>
</calcChain>
</file>

<file path=xl/sharedStrings.xml><?xml version="1.0" encoding="utf-8"?>
<sst xmlns="http://schemas.openxmlformats.org/spreadsheetml/2006/main" count="36" uniqueCount="25">
  <si>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</si>
  <si>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</si>
  <si>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</si>
  <si>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</si>
  <si>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</si>
  <si>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</si>
  <si>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</si>
  <si>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</si>
  <si>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</si>
  <si>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</si>
  <si>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</si>
  <si>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</si>
  <si>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</si>
  <si>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</si>
  <si>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</si>
  <si>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</si>
  <si>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</si>
  <si>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</si>
  <si>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</si>
  <si>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Нож нижний для ячеек КРУ-2-10, 5УИ.566.012.02</t>
  </si>
  <si>
    <t>Розетка контактная для ячеек КРУ-2-10, 5АХ.569.001</t>
  </si>
  <si>
    <t>Системы контактные, 5АХ.558.021на 26 контактов для КРУ 2-10-20 с ВМП-10-630</t>
  </si>
  <si>
    <t>Системы контактные 5АХ.558.019 на 26 контактов для КРУ 2-10-20 с ВМП-10-630</t>
  </si>
  <si>
    <t xml:space="preserve">Комплект контактов 5ГК.551.249-3шт. </t>
  </si>
  <si>
    <t>Запасные части к КРУ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</si>
</sst>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11" fillId="0" borderId="27" xfId="0" applyNumberFormat="1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2" borderId="0" xfId="0" applyFont="1" applyFill="1" applyBorder="1" applyAlignment="1">
      <alignment horizontal="justify" vertical="center" wrapText="1"/>
    </xf>
    <xf numFmtId="4" fontId="9" fillId="4" borderId="28" xfId="0" applyNumberFormat="1" applyFont="1" applyFill="1" applyBorder="1" applyAlignment="1" applyProtection="1">
      <alignment horizontal="right" vertical="center" wrapText="1"/>
    </xf>
    <xf numFmtId="4" fontId="9" fillId="4" borderId="1" xfId="0" applyNumberFormat="1" applyFont="1" applyFill="1" applyBorder="1" applyAlignment="1" applyProtection="1">
      <alignment horizontal="right" vertical="center" wrapText="1"/>
    </xf>
    <xf numFmtId="4" fontId="9" fillId="4" borderId="29" xfId="0" applyNumberFormat="1" applyFont="1" applyFill="1" applyBorder="1" applyAlignment="1" applyProtection="1">
      <alignment horizontal="right" vertical="center" wrapText="1"/>
    </xf>
    <xf numFmtId="4" fontId="1" fillId="4" borderId="30" xfId="0" applyNumberFormat="1" applyFont="1" applyFill="1" applyBorder="1" applyAlignment="1">
      <alignment horizontal="center" vertical="center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32" xfId="0" applyNumberFormat="1" applyFont="1" applyFill="1" applyBorder="1" applyAlignment="1" applyProtection="1">
      <alignment horizontal="right" vertical="top" wrapText="1"/>
    </xf>
    <xf numFmtId="9" fontId="8" fillId="2" borderId="33" xfId="0" applyNumberFormat="1" applyFont="1" applyFill="1" applyBorder="1" applyAlignment="1" applyProtection="1">
      <alignment horizontal="center" vertical="top" wrapText="1"/>
    </xf>
    <xf numFmtId="4" fontId="2" fillId="4" borderId="34" xfId="0" applyNumberFormat="1" applyFont="1" applyFill="1" applyBorder="1" applyAlignment="1">
      <alignment horizontal="center" vertical="top" wrapText="1"/>
    </xf>
    <xf numFmtId="4" fontId="8" fillId="4" borderId="35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4" fontId="8" fillId="4" borderId="37" xfId="0" applyNumberFormat="1" applyFont="1" applyFill="1" applyBorder="1" applyAlignment="1" applyProtection="1">
      <alignment horizontal="right" vertical="top" wrapText="1"/>
    </xf>
    <xf numFmtId="4" fontId="2" fillId="4" borderId="38" xfId="0" applyNumberFormat="1" applyFont="1" applyFill="1" applyBorder="1" applyAlignment="1">
      <alignment horizontal="center" vertical="top" wrapText="1"/>
    </xf>
    <xf numFmtId="0" fontId="12" fillId="0" borderId="39" xfId="0" applyNumberFormat="1" applyFont="1" applyBorder="1" applyAlignment="1">
      <alignment horizontal="left" vertical="center" wrapText="1"/>
    </xf>
    <xf numFmtId="1" fontId="12" fillId="0" borderId="39" xfId="0" applyNumberFormat="1" applyFont="1" applyBorder="1" applyAlignment="1">
      <alignment horizontal="center" vertical="center"/>
    </xf>
    <xf numFmtId="0" fontId="13" fillId="5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zoomScaleNormal="100" workbookViewId="0">
      <selection activeCell="L11" sqref="L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4" t="s">
        <v>2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8" t="s">
        <v>12</v>
      </c>
      <c r="C3" s="29"/>
      <c r="D3" s="29"/>
      <c r="E3" s="35"/>
      <c r="F3" s="27">
        <f>G14</f>
        <v>567878.12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1" t="s">
        <v>24</v>
      </c>
      <c r="C4" s="39"/>
      <c r="D4" s="39"/>
      <c r="E4" s="39"/>
      <c r="F4" s="39"/>
      <c r="G4" s="3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0" t="s">
        <v>13</v>
      </c>
      <c r="C7" s="35"/>
      <c r="D7" s="41"/>
      <c r="E7" s="41"/>
      <c r="F7" s="42"/>
      <c r="G7" s="43"/>
      <c r="H7" s="5"/>
      <c r="I7" s="28" t="s">
        <v>4</v>
      </c>
      <c r="J7" s="29"/>
      <c r="K7" s="29"/>
      <c r="L7" s="29"/>
      <c r="M7" s="29"/>
      <c r="N7" s="29"/>
      <c r="O7" s="29"/>
      <c r="P7" s="30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x14ac:dyDescent="0.25">
      <c r="A9" s="6"/>
      <c r="B9" s="11">
        <v>1</v>
      </c>
      <c r="C9" s="59" t="s">
        <v>19</v>
      </c>
      <c r="D9" s="12" t="s">
        <v>14</v>
      </c>
      <c r="E9" s="25">
        <v>2610</v>
      </c>
      <c r="F9" s="60">
        <v>3</v>
      </c>
      <c r="G9" s="21">
        <f>E9*F9</f>
        <v>7830</v>
      </c>
      <c r="H9" s="1"/>
      <c r="I9" s="17">
        <f>B9</f>
        <v>1</v>
      </c>
      <c r="J9" s="18" t="str">
        <f>C9</f>
        <v>Нож нижний для ячеек КРУ-2-10, 5УИ.566.012.02</v>
      </c>
      <c r="K9" s="13"/>
      <c r="L9" s="19" t="str">
        <f>D9</f>
        <v>шт.</v>
      </c>
      <c r="M9" s="23">
        <f>E9</f>
        <v>2610</v>
      </c>
      <c r="N9" s="12"/>
      <c r="O9" s="19">
        <f>F9</f>
        <v>3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45" x14ac:dyDescent="0.25">
      <c r="A10" s="6"/>
      <c r="B10" s="11">
        <v>2</v>
      </c>
      <c r="C10" s="59" t="s">
        <v>20</v>
      </c>
      <c r="D10" s="12" t="s">
        <v>14</v>
      </c>
      <c r="E10" s="25">
        <v>2401.2033333333334</v>
      </c>
      <c r="F10" s="60">
        <v>6</v>
      </c>
      <c r="G10" s="21">
        <f t="shared" ref="G10:G13" si="0">E10*F10</f>
        <v>14407.220000000001</v>
      </c>
      <c r="H10" s="1"/>
      <c r="I10" s="17">
        <f t="shared" ref="I10:I13" si="1">B10</f>
        <v>2</v>
      </c>
      <c r="J10" s="18" t="str">
        <f t="shared" ref="J10:J13" si="2">C10</f>
        <v>Розетка контактная для ячеек КРУ-2-10, 5АХ.569.001</v>
      </c>
      <c r="K10" s="13"/>
      <c r="L10" s="19" t="str">
        <f t="shared" ref="L10:L13" si="3">D10</f>
        <v>шт.</v>
      </c>
      <c r="M10" s="23">
        <f t="shared" ref="M10:M13" si="4">E10</f>
        <v>2401.2033333333334</v>
      </c>
      <c r="N10" s="12"/>
      <c r="O10" s="19">
        <f t="shared" ref="O10:O13" si="5">F10</f>
        <v>6</v>
      </c>
      <c r="P10" s="20">
        <f t="shared" ref="P10:P13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60" x14ac:dyDescent="0.25">
      <c r="A11" s="6"/>
      <c r="B11" s="11">
        <v>3</v>
      </c>
      <c r="C11" s="59" t="s">
        <v>21</v>
      </c>
      <c r="D11" s="12" t="s">
        <v>14</v>
      </c>
      <c r="E11" s="26">
        <v>508.47500000000002</v>
      </c>
      <c r="F11" s="60">
        <v>4</v>
      </c>
      <c r="G11" s="21">
        <f t="shared" si="0"/>
        <v>2033.9</v>
      </c>
      <c r="H11" s="1"/>
      <c r="I11" s="17">
        <f t="shared" si="1"/>
        <v>3</v>
      </c>
      <c r="J11" s="18" t="str">
        <f t="shared" si="2"/>
        <v>Системы контактные, 5АХ.558.021на 26 контактов для КРУ 2-10-20 с ВМП-10-630</v>
      </c>
      <c r="K11" s="13"/>
      <c r="L11" s="19" t="str">
        <f t="shared" si="3"/>
        <v>шт.</v>
      </c>
      <c r="M11" s="23">
        <f t="shared" si="4"/>
        <v>508.47500000000002</v>
      </c>
      <c r="N11" s="12"/>
      <c r="O11" s="19">
        <f t="shared" si="5"/>
        <v>4</v>
      </c>
      <c r="P11" s="20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60" x14ac:dyDescent="0.25">
      <c r="A12" s="6"/>
      <c r="B12" s="11">
        <v>4</v>
      </c>
      <c r="C12" s="59" t="s">
        <v>22</v>
      </c>
      <c r="D12" s="12" t="s">
        <v>14</v>
      </c>
      <c r="E12" s="26">
        <v>508.47500000000002</v>
      </c>
      <c r="F12" s="60">
        <v>8</v>
      </c>
      <c r="G12" s="21">
        <f t="shared" si="0"/>
        <v>4067.8</v>
      </c>
      <c r="H12" s="1"/>
      <c r="I12" s="17">
        <f t="shared" si="1"/>
        <v>4</v>
      </c>
      <c r="J12" s="18" t="str">
        <f t="shared" si="2"/>
        <v>Системы контактные 5АХ.558.019 на 26 контактов для КРУ 2-10-20 с ВМП-10-630</v>
      </c>
      <c r="K12" s="13"/>
      <c r="L12" s="19" t="str">
        <f t="shared" si="3"/>
        <v>шт.</v>
      </c>
      <c r="M12" s="23">
        <f t="shared" si="4"/>
        <v>508.47500000000002</v>
      </c>
      <c r="N12" s="12"/>
      <c r="O12" s="19">
        <f t="shared" si="5"/>
        <v>8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.75" thickBot="1" x14ac:dyDescent="0.3">
      <c r="A13" s="6"/>
      <c r="B13" s="11">
        <v>5</v>
      </c>
      <c r="C13" s="59" t="s">
        <v>23</v>
      </c>
      <c r="D13" s="12" t="s">
        <v>14</v>
      </c>
      <c r="E13" s="26">
        <v>539539.19999999995</v>
      </c>
      <c r="F13" s="60">
        <v>1</v>
      </c>
      <c r="G13" s="21">
        <f t="shared" si="0"/>
        <v>539539.19999999995</v>
      </c>
      <c r="H13" s="1"/>
      <c r="I13" s="17">
        <f t="shared" si="1"/>
        <v>5</v>
      </c>
      <c r="J13" s="18" t="str">
        <f t="shared" si="2"/>
        <v xml:space="preserve">Комплект контактов 5ГК.551.249-3шт. </v>
      </c>
      <c r="K13" s="13"/>
      <c r="L13" s="19" t="str">
        <f t="shared" si="3"/>
        <v>шт.</v>
      </c>
      <c r="M13" s="23">
        <f t="shared" si="4"/>
        <v>539539.19999999995</v>
      </c>
      <c r="N13" s="12"/>
      <c r="O13" s="19">
        <f t="shared" si="5"/>
        <v>1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1" customHeight="1" thickBot="1" x14ac:dyDescent="0.3">
      <c r="A14" s="6"/>
      <c r="B14" s="47" t="s">
        <v>7</v>
      </c>
      <c r="C14" s="48"/>
      <c r="D14" s="48"/>
      <c r="E14" s="48"/>
      <c r="F14" s="49"/>
      <c r="G14" s="50">
        <f>SUM(G9:G13)</f>
        <v>567878.12</v>
      </c>
      <c r="H14" s="1"/>
      <c r="I14" s="31" t="s">
        <v>7</v>
      </c>
      <c r="J14" s="32"/>
      <c r="K14" s="32"/>
      <c r="L14" s="32"/>
      <c r="M14" s="32"/>
      <c r="N14" s="32"/>
      <c r="O14" s="33"/>
      <c r="P14" s="14">
        <f>SUM(P9:P13)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6"/>
      <c r="B15" s="51" t="s">
        <v>18</v>
      </c>
      <c r="C15" s="52"/>
      <c r="D15" s="52"/>
      <c r="E15" s="52"/>
      <c r="F15" s="53">
        <v>0.2</v>
      </c>
      <c r="G15" s="54">
        <f>G14*F15</f>
        <v>113575.62400000001</v>
      </c>
      <c r="H15" s="1"/>
      <c r="I15" s="44" t="s">
        <v>18</v>
      </c>
      <c r="J15" s="45"/>
      <c r="K15" s="45"/>
      <c r="L15" s="45"/>
      <c r="M15" s="45"/>
      <c r="N15" s="45"/>
      <c r="O15" s="24">
        <v>0.2</v>
      </c>
      <c r="P15" s="15">
        <f>P14*O15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thickBot="1" x14ac:dyDescent="0.3">
      <c r="A16" s="6"/>
      <c r="B16" s="55" t="s">
        <v>8</v>
      </c>
      <c r="C16" s="56"/>
      <c r="D16" s="56"/>
      <c r="E16" s="56"/>
      <c r="F16" s="57"/>
      <c r="G16" s="58">
        <f>G14+G15</f>
        <v>681453.74399999995</v>
      </c>
      <c r="H16" s="1"/>
      <c r="I16" s="36" t="s">
        <v>8</v>
      </c>
      <c r="J16" s="37"/>
      <c r="K16" s="37"/>
      <c r="L16" s="37"/>
      <c r="M16" s="37"/>
      <c r="N16" s="37"/>
      <c r="O16" s="38"/>
      <c r="P16" s="16">
        <f>P14+P15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33.75" customHeight="1" x14ac:dyDescent="0.25">
      <c r="B17" s="46"/>
      <c r="C17" s="46"/>
      <c r="D17" s="46"/>
      <c r="E17" s="46"/>
      <c r="F17" s="46"/>
      <c r="G17" s="46"/>
      <c r="H17" s="1"/>
      <c r="I17" s="1"/>
      <c r="J17" s="1"/>
      <c r="K17" s="1"/>
      <c r="L17" s="2"/>
      <c r="M17" s="2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2:26" ht="151.5" customHeight="1" x14ac:dyDescent="0.25">
      <c r="B18" s="46"/>
      <c r="C18" s="46"/>
      <c r="D18" s="46"/>
      <c r="E18" s="46"/>
      <c r="F18" s="46"/>
      <c r="G18" s="46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1"/>
    </row>
    <row r="19" spans="2:26" x14ac:dyDescent="0.25">
      <c r="Z19" s="1"/>
    </row>
  </sheetData>
  <mergeCells count="13">
    <mergeCell ref="B18:G18"/>
    <mergeCell ref="I7:P7"/>
    <mergeCell ref="I14:O14"/>
    <mergeCell ref="B17:G17"/>
    <mergeCell ref="B1:P1"/>
    <mergeCell ref="B3:E3"/>
    <mergeCell ref="B14:F14"/>
    <mergeCell ref="B16:F16"/>
    <mergeCell ref="B4:G4"/>
    <mergeCell ref="B7:G7"/>
    <mergeCell ref="I16:O16"/>
    <mergeCell ref="B15:E15"/>
    <mergeCell ref="I15:N15"/>
  </mergeCells>
  <pageMargins left="0.7" right="0.7" top="0.75" bottom="0.75" header="0.3" footer="0.3"/>
  <pageSetup paperSize="9" orientation="portrait" r:id="rId1"/>
  <ignoredErrors>
    <ignoredError sqref="L9 L10:L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dcterms:created xsi:type="dcterms:W3CDTF">2018-05-22T01:14:50Z</dcterms:created>
  <dcterms:modified xsi:type="dcterms:W3CDTF">2018-11-01T23:52:14Z</dcterms:modified>
</cp:coreProperties>
</file>