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840" tabRatio="0"/>
  </bookViews>
  <sheets>
    <sheet name="TDSheet" sheetId="1" r:id="rId1"/>
  </sheets>
  <calcPr calcId="145621"/>
</workbook>
</file>

<file path=xl/calcChain.xml><?xml version="1.0" encoding="utf-8"?>
<calcChain xmlns="http://schemas.openxmlformats.org/spreadsheetml/2006/main">
  <c r="I54" i="1" l="1"/>
  <c r="H54" i="1"/>
  <c r="I49" i="1"/>
  <c r="H49" i="1"/>
  <c r="I38" i="1"/>
  <c r="H38" i="1"/>
  <c r="I29" i="1"/>
  <c r="H29" i="1"/>
  <c r="H61" i="1"/>
  <c r="H58" i="1" l="1"/>
  <c r="H57" i="1"/>
  <c r="F58" i="1"/>
  <c r="F57" i="1"/>
  <c r="G58" i="1"/>
  <c r="G57" i="1"/>
  <c r="H53" i="1"/>
  <c r="H52" i="1"/>
  <c r="F53" i="1"/>
  <c r="F52" i="1"/>
  <c r="G53" i="1"/>
  <c r="G52" i="1"/>
  <c r="H42" i="1"/>
  <c r="H43" i="1"/>
  <c r="H44" i="1"/>
  <c r="H45" i="1"/>
  <c r="H46" i="1"/>
  <c r="H47" i="1"/>
  <c r="H48" i="1"/>
  <c r="H41" i="1"/>
  <c r="F42" i="1"/>
  <c r="F43" i="1"/>
  <c r="F44" i="1"/>
  <c r="F45" i="1"/>
  <c r="F46" i="1"/>
  <c r="F47" i="1"/>
  <c r="F48" i="1"/>
  <c r="F41" i="1"/>
  <c r="G42" i="1"/>
  <c r="G43" i="1"/>
  <c r="G44" i="1"/>
  <c r="G45" i="1"/>
  <c r="G46" i="1"/>
  <c r="G47" i="1"/>
  <c r="G48" i="1"/>
  <c r="G41" i="1"/>
  <c r="F37" i="1"/>
  <c r="H33" i="1"/>
  <c r="H34" i="1"/>
  <c r="H35" i="1"/>
  <c r="H36" i="1"/>
  <c r="H37" i="1"/>
  <c r="H32" i="1"/>
  <c r="F33" i="1"/>
  <c r="F34" i="1"/>
  <c r="F35" i="1"/>
  <c r="F36" i="1"/>
  <c r="F32" i="1"/>
  <c r="G33" i="1"/>
  <c r="G34" i="1"/>
  <c r="G35" i="1"/>
  <c r="G36" i="1"/>
  <c r="G37" i="1"/>
  <c r="G32" i="1"/>
  <c r="F28" i="1"/>
  <c r="H22" i="1"/>
  <c r="H23" i="1"/>
  <c r="H24" i="1"/>
  <c r="H25" i="1"/>
  <c r="H26" i="1"/>
  <c r="H27" i="1"/>
  <c r="H28" i="1"/>
  <c r="H21" i="1"/>
  <c r="F22" i="1"/>
  <c r="F23" i="1"/>
  <c r="F24" i="1"/>
  <c r="F25" i="1"/>
  <c r="F26" i="1"/>
  <c r="F27" i="1"/>
  <c r="F21" i="1"/>
  <c r="G22" i="1"/>
  <c r="G23" i="1"/>
  <c r="G24" i="1"/>
  <c r="G25" i="1"/>
  <c r="G26" i="1"/>
  <c r="G27" i="1"/>
  <c r="G28" i="1"/>
  <c r="G21" i="1"/>
  <c r="H11" i="1"/>
  <c r="H12" i="1"/>
  <c r="H13" i="1"/>
  <c r="H14" i="1"/>
  <c r="H15" i="1"/>
  <c r="H16" i="1"/>
  <c r="F16" i="1"/>
  <c r="F11" i="1"/>
  <c r="F12" i="1"/>
  <c r="F13" i="1"/>
  <c r="F14" i="1"/>
  <c r="F15" i="1"/>
  <c r="H10" i="1"/>
  <c r="F10" i="1"/>
  <c r="G11" i="1"/>
  <c r="G12" i="1"/>
  <c r="G13" i="1"/>
  <c r="G14" i="1"/>
  <c r="G15" i="1"/>
  <c r="G16" i="1"/>
  <c r="G10" i="1"/>
  <c r="I59" i="1" l="1"/>
  <c r="H59" i="1"/>
  <c r="H17" i="1" l="1"/>
  <c r="I17" i="1" l="1"/>
  <c r="I61" i="1"/>
</calcChain>
</file>

<file path=xl/sharedStrings.xml><?xml version="1.0" encoding="utf-8"?>
<sst xmlns="http://schemas.openxmlformats.org/spreadsheetml/2006/main" count="144" uniqueCount="55">
  <si>
    <t>Артикул</t>
  </si>
  <si>
    <t>Ед. изм.</t>
  </si>
  <si>
    <t>шт</t>
  </si>
  <si>
    <t>№ п/п</t>
  </si>
  <si>
    <t>Наименование продукции</t>
  </si>
  <si>
    <t>Общее количество</t>
  </si>
  <si>
    <t>Плановая цена за единицу</t>
  </si>
  <si>
    <t>Плановая общая стоимость позиции</t>
  </si>
  <si>
    <t>Производитель, страна происхождения</t>
  </si>
  <si>
    <t>Характеристика</t>
  </si>
  <si>
    <t>Цена за единицу продукции Участника</t>
  </si>
  <si>
    <t>Общая стоимость позиции Участника</t>
  </si>
  <si>
    <t>Материалы и оборудование на эксплуатационные расходы (1.2.)</t>
  </si>
  <si>
    <t>руб. без НДС</t>
  </si>
  <si>
    <t>руб. с НДС</t>
  </si>
  <si>
    <t>Фактическое количество, предложенное Участником</t>
  </si>
  <si>
    <t>Общая стоимость позиции Участника по разделу 1.2.</t>
  </si>
  <si>
    <t>руб. без НДС и тр. расходами</t>
  </si>
  <si>
    <t>руб. с НДС и тр. расходами</t>
  </si>
  <si>
    <t>1.1 филиал АО "ДРСК" "Амурские ЭС"</t>
  </si>
  <si>
    <t>ИТОГО по филиалу Амурские ЭС:</t>
  </si>
  <si>
    <t>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</si>
  <si>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</si>
  <si>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</si>
  <si>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</si>
  <si>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1.3. филиал АО "ДРСК" "Хабаровские электрические сети" СП Центральные ЭС</t>
  </si>
  <si>
    <t>ИТОГО по филиалу Хабаровские ЭС-СП Центральные ЭС: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</si>
  <si>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</si>
  <si>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1.4. филиал АО "ДРСК" "Хабаровские электрические сети" СП Северные ЭС</t>
  </si>
  <si>
    <t>ИТОГО по филиалу Хабаровские ЭС-СП Северные ЭС:</t>
  </si>
  <si>
    <t>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</t>
  </si>
  <si>
    <t>1.5. филиал АО "ДРСК" "ЭС ЕАО"</t>
  </si>
  <si>
    <t>ИТОГО по филиалу ЭС ЕАО: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</si>
  <si>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</si>
  <si>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</si>
  <si>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</si>
  <si>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  </t>
  </si>
  <si>
    <t>Итого по всем филиалам:</t>
  </si>
  <si>
    <t>1. Перечень и объемы продукции</t>
  </si>
  <si>
    <t>Приложение 1.1.</t>
  </si>
  <si>
    <t>пар</t>
  </si>
  <si>
    <t>Краги утеплённые спилковые (иск. мех, пятипалые)</t>
  </si>
  <si>
    <t>ТР ТС 019/2011 защита от повышенных температур, искр, брызг и расплавленного металла</t>
  </si>
  <si>
    <t>Перчатки морозостойкие, утепленные с полимерным покрытием (Arcticus 2606WV)</t>
  </si>
  <si>
    <t>ТР ТС 019/2011 для защиты от механических воздействий и от проколов и порезов</t>
  </si>
  <si>
    <t>Перчатки утепленные (вязаные-шерсть + акрил, ут-ль Тинсулейт)</t>
  </si>
  <si>
    <t>ТР ТС 017/2011 защита от механических воздействий</t>
  </si>
  <si>
    <t>Перчатки утепленные (полиэфир +флис, ут-ль - Тинсулейт, накладки -ПВХ</t>
  </si>
  <si>
    <t>Перчатки утепленные со спилковым наладонником (шерсть+акрил, ут-ль Тинсулейт)</t>
  </si>
  <si>
    <t>Рукавицы утепленные (п/ш ватин)</t>
  </si>
  <si>
    <t>ТР ТС 019/2011 защита от механических воздействий р-р 2</t>
  </si>
  <si>
    <t>Рукавицы утепленные с меховым утеплителем (овчина)</t>
  </si>
  <si>
    <t>ТР ТС 017/2011 защита от механических воздействий р-р 2</t>
  </si>
  <si>
    <t>ТР ТС 019/2011 защита от механических воздействий р-р 1</t>
  </si>
  <si>
    <t>ТР ТС 017/2011 защита от механических воздействий р-р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</si>
</sst>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8"/>
      <name val="Arial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12"/>
      <name val="Arial"/>
      <family val="2"/>
      <charset val="204"/>
    </font>
    <font>
      <sz val="12"/>
      <name val="Arial"/>
      <family val="2"/>
      <charset val="204"/>
    </font>
    <font>
      <sz val="8.5"/>
      <name val="Arial"/>
      <family val="2"/>
      <charset val="204"/>
    </font>
    <font>
      <b/>
      <sz val="8.5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top" wrapText="1"/>
    </xf>
    <xf numFmtId="0" fontId="4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 vertical="top" wrapText="1"/>
    </xf>
    <xf numFmtId="1" fontId="7" fillId="0" borderId="3" xfId="0" applyNumberFormat="1" applyFont="1" applyFill="1" applyBorder="1" applyAlignment="1">
      <alignment horizontal="center" vertical="top"/>
    </xf>
    <xf numFmtId="4" fontId="7" fillId="0" borderId="3" xfId="0" applyNumberFormat="1" applyFont="1" applyFill="1" applyBorder="1" applyAlignment="1">
      <alignment horizontal="right" vertical="top"/>
    </xf>
    <xf numFmtId="0" fontId="7" fillId="0" borderId="3" xfId="0" applyFont="1" applyFill="1" applyBorder="1"/>
    <xf numFmtId="0" fontId="7" fillId="0" borderId="0" xfId="0" applyFont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/>
    <xf numFmtId="0" fontId="8" fillId="0" borderId="3" xfId="0" applyFont="1" applyFill="1" applyBorder="1" applyAlignment="1">
      <alignment horizontal="left" vertical="top" wrapText="1"/>
    </xf>
    <xf numFmtId="1" fontId="8" fillId="0" borderId="3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right" vertical="top"/>
    </xf>
    <xf numFmtId="0" fontId="8" fillId="0" borderId="0" xfId="0" applyFont="1"/>
    <xf numFmtId="0" fontId="6" fillId="0" borderId="0" xfId="0" applyFont="1"/>
    <xf numFmtId="0" fontId="7" fillId="0" borderId="0" xfId="0" applyFont="1" applyFill="1"/>
    <xf numFmtId="0" fontId="9" fillId="0" borderId="3" xfId="0" applyFont="1" applyFill="1" applyBorder="1"/>
    <xf numFmtId="3" fontId="9" fillId="0" borderId="3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right" vertical="top"/>
    </xf>
    <xf numFmtId="1" fontId="9" fillId="0" borderId="3" xfId="0" applyNumberFormat="1" applyFont="1" applyFill="1" applyBorder="1" applyAlignment="1">
      <alignment horizontal="right" vertical="top"/>
    </xf>
    <xf numFmtId="0" fontId="9" fillId="0" borderId="0" xfId="0" applyFont="1"/>
    <xf numFmtId="4" fontId="7" fillId="0" borderId="3" xfId="0" applyNumberFormat="1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1" fontId="0" fillId="0" borderId="3" xfId="0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center" vertical="top"/>
    </xf>
    <xf numFmtId="3" fontId="0" fillId="0" borderId="3" xfId="0" applyNumberFormat="1" applyBorder="1" applyAlignment="1">
      <alignment horizontal="center" vertical="top"/>
    </xf>
    <xf numFmtId="4" fontId="8" fillId="0" borderId="3" xfId="0" applyNumberFormat="1" applyFont="1" applyFill="1" applyBorder="1" applyAlignment="1">
      <alignment vertical="top"/>
    </xf>
    <xf numFmtId="0" fontId="5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/>
    <xf numFmtId="4" fontId="0" fillId="0" borderId="3" xfId="0" applyNumberFormat="1" applyBorder="1" applyAlignment="1">
      <alignment horizontal="right" vertical="top"/>
    </xf>
    <xf numFmtId="2" fontId="0" fillId="0" borderId="3" xfId="0" applyNumberFormat="1" applyBorder="1" applyAlignment="1">
      <alignment horizontal="right" vertical="top"/>
    </xf>
    <xf numFmtId="0" fontId="8" fillId="0" borderId="6" xfId="0" applyFont="1" applyFill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8" fillId="0" borderId="7" xfId="0" applyFont="1" applyBorder="1" applyAlignment="1"/>
    <xf numFmtId="0" fontId="8" fillId="0" borderId="2" xfId="0" applyFont="1" applyBorder="1" applyAlignment="1"/>
    <xf numFmtId="0" fontId="8" fillId="0" borderId="3" xfId="0" applyFont="1" applyFill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1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R61"/>
  <sheetViews>
    <sheetView tabSelected="1" topLeftCell="A43" workbookViewId="0">
      <selection activeCell="H61" sqref="H61"/>
    </sheetView>
  </sheetViews>
  <sheetFormatPr defaultColWidth="10.1640625" defaultRowHeight="11.45" customHeight="1" outlineLevelRow="3" x14ac:dyDescent="0.2"/>
  <cols>
    <col min="1" max="1" width="8.6640625" customWidth="1"/>
    <col min="2" max="2" width="83.6640625" style="50" customWidth="1"/>
    <col min="3" max="3" width="17.83203125" style="1" customWidth="1"/>
    <col min="4" max="4" width="7.6640625" style="1" customWidth="1"/>
    <col min="5" max="5" width="12" style="4" customWidth="1"/>
    <col min="6" max="6" width="15.1640625" style="1" customWidth="1"/>
    <col min="7" max="7" width="12.6640625" style="1" customWidth="1"/>
    <col min="8" max="8" width="14.83203125" style="2" customWidth="1"/>
    <col min="9" max="9" width="14.1640625" style="2" customWidth="1"/>
  </cols>
  <sheetData>
    <row r="1" spans="1:18" ht="11.45" customHeight="1" x14ac:dyDescent="0.2">
      <c r="C1" s="2"/>
      <c r="D1" s="2"/>
      <c r="F1" s="2"/>
      <c r="G1" s="2"/>
    </row>
    <row r="2" spans="1:18" s="10" customFormat="1" ht="11.45" customHeight="1" x14ac:dyDescent="0.2">
      <c r="B2" s="51"/>
      <c r="C2" s="11"/>
      <c r="D2" s="11"/>
      <c r="E2" s="12"/>
      <c r="F2" s="11"/>
      <c r="G2" s="11"/>
      <c r="H2" s="11"/>
      <c r="I2" s="11"/>
      <c r="O2" s="75" t="s">
        <v>39</v>
      </c>
      <c r="P2" s="75"/>
      <c r="Q2" s="75"/>
      <c r="R2" s="75"/>
    </row>
    <row r="3" spans="1:18" s="10" customFormat="1" ht="11.45" customHeight="1" x14ac:dyDescent="0.2">
      <c r="B3" s="51" t="s">
        <v>38</v>
      </c>
      <c r="C3" s="11"/>
      <c r="D3" s="11"/>
      <c r="E3" s="12"/>
      <c r="F3" s="11"/>
      <c r="G3" s="11"/>
      <c r="H3" s="11"/>
      <c r="I3" s="11"/>
    </row>
    <row r="4" spans="1:18" s="5" customFormat="1" ht="11.45" customHeight="1" x14ac:dyDescent="0.2">
      <c r="B4" s="52"/>
      <c r="C4" s="6"/>
      <c r="D4" s="6"/>
      <c r="E4" s="7"/>
      <c r="F4" s="6"/>
      <c r="G4" s="6"/>
      <c r="H4" s="6"/>
      <c r="I4" s="6"/>
    </row>
    <row r="5" spans="1:18" s="8" customFormat="1" ht="26.1" customHeight="1" x14ac:dyDescent="0.2">
      <c r="A5" s="67" t="s">
        <v>3</v>
      </c>
      <c r="B5" s="70" t="s">
        <v>4</v>
      </c>
      <c r="C5" s="65" t="s">
        <v>0</v>
      </c>
      <c r="D5" s="65" t="s">
        <v>1</v>
      </c>
      <c r="E5" s="65" t="s">
        <v>5</v>
      </c>
      <c r="F5" s="65" t="s">
        <v>6</v>
      </c>
      <c r="G5" s="65"/>
      <c r="H5" s="65" t="s">
        <v>7</v>
      </c>
      <c r="I5" s="65"/>
      <c r="J5" s="3" t="s">
        <v>8</v>
      </c>
      <c r="K5" s="65" t="s">
        <v>9</v>
      </c>
      <c r="L5" s="65" t="s">
        <v>10</v>
      </c>
      <c r="M5" s="65"/>
      <c r="N5" s="65" t="s">
        <v>11</v>
      </c>
      <c r="O5" s="65"/>
      <c r="P5" s="65" t="s">
        <v>12</v>
      </c>
      <c r="Q5" s="65"/>
      <c r="R5" s="65"/>
    </row>
    <row r="6" spans="1:18" s="8" customFormat="1" ht="43.5" customHeight="1" x14ac:dyDescent="0.2">
      <c r="A6" s="68"/>
      <c r="B6" s="70"/>
      <c r="C6" s="65"/>
      <c r="D6" s="65"/>
      <c r="E6" s="65"/>
      <c r="F6" s="65" t="s">
        <v>13</v>
      </c>
      <c r="G6" s="65" t="s">
        <v>14</v>
      </c>
      <c r="H6" s="65" t="s">
        <v>13</v>
      </c>
      <c r="I6" s="65" t="s">
        <v>14</v>
      </c>
      <c r="J6" s="65"/>
      <c r="K6" s="76"/>
      <c r="L6" s="65" t="s">
        <v>13</v>
      </c>
      <c r="M6" s="65" t="s">
        <v>14</v>
      </c>
      <c r="N6" s="65" t="s">
        <v>13</v>
      </c>
      <c r="O6" s="65" t="s">
        <v>14</v>
      </c>
      <c r="P6" s="77" t="s">
        <v>15</v>
      </c>
      <c r="Q6" s="65" t="s">
        <v>16</v>
      </c>
      <c r="R6" s="65"/>
    </row>
    <row r="7" spans="1:18" s="9" customFormat="1" ht="42.75" customHeight="1" x14ac:dyDescent="0.2">
      <c r="A7" s="69"/>
      <c r="B7" s="70"/>
      <c r="C7" s="65"/>
      <c r="D7" s="65"/>
      <c r="E7" s="65"/>
      <c r="F7" s="65"/>
      <c r="G7" s="65"/>
      <c r="H7" s="65"/>
      <c r="I7" s="65"/>
      <c r="J7" s="76"/>
      <c r="K7" s="76"/>
      <c r="L7" s="65"/>
      <c r="M7" s="65"/>
      <c r="N7" s="65"/>
      <c r="O7" s="65"/>
      <c r="P7" s="78"/>
      <c r="Q7" s="3" t="s">
        <v>17</v>
      </c>
      <c r="R7" s="3" t="s">
        <v>18</v>
      </c>
    </row>
    <row r="8" spans="1:18" s="13" customFormat="1" ht="22.5" customHeight="1" x14ac:dyDescent="0.2">
      <c r="A8" s="71" t="s">
        <v>19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3"/>
    </row>
    <row r="9" spans="1:18" s="27" customFormat="1" ht="11.1" customHeight="1" outlineLevel="3" x14ac:dyDescent="0.2">
      <c r="A9" s="14"/>
      <c r="B9" s="20"/>
      <c r="C9" s="15"/>
      <c r="D9" s="15"/>
      <c r="E9" s="16"/>
      <c r="F9" s="17"/>
      <c r="G9" s="17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</row>
    <row r="10" spans="1:18" s="27" customFormat="1" ht="21.95" customHeight="1" outlineLevel="3" x14ac:dyDescent="0.2">
      <c r="A10" s="46">
        <v>1</v>
      </c>
      <c r="B10" s="36" t="s">
        <v>41</v>
      </c>
      <c r="C10" s="37" t="s">
        <v>42</v>
      </c>
      <c r="D10" s="37" t="s">
        <v>40</v>
      </c>
      <c r="E10" s="38">
        <v>108</v>
      </c>
      <c r="F10" s="33">
        <f>G10/1.18</f>
        <v>329.40677966101697</v>
      </c>
      <c r="G10" s="33">
        <f>I10/E10</f>
        <v>388.7</v>
      </c>
      <c r="H10" s="39">
        <f>I10/1.18</f>
        <v>35575.932203389828</v>
      </c>
      <c r="I10" s="53">
        <v>41979.6</v>
      </c>
      <c r="J10" s="18"/>
      <c r="K10" s="18"/>
      <c r="L10" s="18"/>
      <c r="M10" s="18"/>
      <c r="N10" s="18"/>
      <c r="O10" s="18"/>
      <c r="P10" s="18"/>
      <c r="Q10" s="18"/>
      <c r="R10" s="18"/>
    </row>
    <row r="11" spans="1:18" s="27" customFormat="1" ht="21.95" customHeight="1" outlineLevel="3" x14ac:dyDescent="0.2">
      <c r="A11" s="46">
        <v>2</v>
      </c>
      <c r="B11" s="36" t="s">
        <v>43</v>
      </c>
      <c r="C11" s="37" t="s">
        <v>44</v>
      </c>
      <c r="D11" s="37" t="s">
        <v>40</v>
      </c>
      <c r="E11" s="38">
        <v>925</v>
      </c>
      <c r="F11" s="33">
        <f t="shared" ref="F11:F16" si="0">G11/1.18</f>
        <v>670.07202015574899</v>
      </c>
      <c r="G11" s="33">
        <f t="shared" ref="G11:G16" si="1">I11/E11</f>
        <v>790.68498378378376</v>
      </c>
      <c r="H11" s="39">
        <f t="shared" ref="H11:H16" si="2">I11/1.18</f>
        <v>619816.61864406778</v>
      </c>
      <c r="I11" s="53">
        <v>731383.61</v>
      </c>
      <c r="J11" s="18"/>
      <c r="K11" s="18"/>
      <c r="L11" s="18"/>
      <c r="M11" s="18"/>
      <c r="N11" s="18"/>
      <c r="O11" s="18"/>
      <c r="P11" s="18"/>
      <c r="Q11" s="18"/>
      <c r="R11" s="18"/>
    </row>
    <row r="12" spans="1:18" s="27" customFormat="1" ht="21.95" customHeight="1" outlineLevel="3" x14ac:dyDescent="0.2">
      <c r="A12" s="46">
        <v>3</v>
      </c>
      <c r="B12" s="36" t="s">
        <v>45</v>
      </c>
      <c r="C12" s="37" t="s">
        <v>46</v>
      </c>
      <c r="D12" s="37" t="s">
        <v>2</v>
      </c>
      <c r="E12" s="38">
        <v>358</v>
      </c>
      <c r="F12" s="33">
        <f t="shared" si="0"/>
        <v>463.06779661016947</v>
      </c>
      <c r="G12" s="33">
        <f t="shared" si="1"/>
        <v>546.41999999999996</v>
      </c>
      <c r="H12" s="39">
        <f t="shared" si="2"/>
        <v>165778.27118644069</v>
      </c>
      <c r="I12" s="53">
        <v>195618.36</v>
      </c>
      <c r="J12" s="18"/>
      <c r="K12" s="18"/>
      <c r="L12" s="18"/>
      <c r="M12" s="18"/>
      <c r="N12" s="18"/>
      <c r="O12" s="18"/>
      <c r="P12" s="18"/>
      <c r="Q12" s="18"/>
      <c r="R12" s="18"/>
    </row>
    <row r="13" spans="1:18" s="27" customFormat="1" ht="21.95" customHeight="1" outlineLevel="3" x14ac:dyDescent="0.2">
      <c r="A13" s="46">
        <v>4</v>
      </c>
      <c r="B13" s="36" t="s">
        <v>47</v>
      </c>
      <c r="C13" s="37" t="s">
        <v>46</v>
      </c>
      <c r="D13" s="37" t="s">
        <v>40</v>
      </c>
      <c r="E13" s="41">
        <v>1324</v>
      </c>
      <c r="F13" s="33">
        <f t="shared" si="0"/>
        <v>665.15254237288138</v>
      </c>
      <c r="G13" s="33">
        <f t="shared" si="1"/>
        <v>784.88</v>
      </c>
      <c r="H13" s="39">
        <f t="shared" si="2"/>
        <v>880661.96610169497</v>
      </c>
      <c r="I13" s="53">
        <v>1039181.12</v>
      </c>
      <c r="J13" s="18"/>
      <c r="K13" s="18"/>
      <c r="L13" s="18"/>
      <c r="M13" s="18"/>
      <c r="N13" s="18"/>
      <c r="O13" s="18"/>
      <c r="P13" s="18"/>
      <c r="Q13" s="18"/>
      <c r="R13" s="18"/>
    </row>
    <row r="14" spans="1:18" s="27" customFormat="1" ht="21.95" customHeight="1" outlineLevel="3" x14ac:dyDescent="0.2">
      <c r="A14" s="46">
        <v>5</v>
      </c>
      <c r="B14" s="36" t="s">
        <v>48</v>
      </c>
      <c r="C14" s="37" t="s">
        <v>46</v>
      </c>
      <c r="D14" s="37" t="s">
        <v>40</v>
      </c>
      <c r="E14" s="41">
        <v>1238</v>
      </c>
      <c r="F14" s="33">
        <f t="shared" si="0"/>
        <v>523.25423728813553</v>
      </c>
      <c r="G14" s="33">
        <f t="shared" si="1"/>
        <v>617.43999999999994</v>
      </c>
      <c r="H14" s="39">
        <f t="shared" si="2"/>
        <v>647788.74576271186</v>
      </c>
      <c r="I14" s="53">
        <v>764390.72</v>
      </c>
      <c r="J14" s="18"/>
      <c r="K14" s="18"/>
      <c r="L14" s="18"/>
      <c r="M14" s="18"/>
      <c r="N14" s="18"/>
      <c r="O14" s="18"/>
      <c r="P14" s="18"/>
      <c r="Q14" s="18"/>
      <c r="R14" s="18"/>
    </row>
    <row r="15" spans="1:18" s="27" customFormat="1" ht="21.95" customHeight="1" outlineLevel="3" x14ac:dyDescent="0.2">
      <c r="A15" s="46">
        <v>6</v>
      </c>
      <c r="B15" s="36" t="s">
        <v>49</v>
      </c>
      <c r="C15" s="37" t="s">
        <v>50</v>
      </c>
      <c r="D15" s="37" t="s">
        <v>40</v>
      </c>
      <c r="E15" s="38">
        <v>9</v>
      </c>
      <c r="F15" s="33">
        <f t="shared" si="0"/>
        <v>77.288135593220332</v>
      </c>
      <c r="G15" s="33">
        <f t="shared" si="1"/>
        <v>91.199999999999989</v>
      </c>
      <c r="H15" s="39">
        <f t="shared" si="2"/>
        <v>695.59322033898309</v>
      </c>
      <c r="I15" s="54">
        <v>820.8</v>
      </c>
      <c r="J15" s="18"/>
      <c r="K15" s="18"/>
      <c r="L15" s="18"/>
      <c r="M15" s="18"/>
      <c r="N15" s="18"/>
      <c r="O15" s="18"/>
      <c r="P15" s="18"/>
      <c r="Q15" s="18"/>
      <c r="R15" s="18"/>
    </row>
    <row r="16" spans="1:18" s="27" customFormat="1" ht="21.95" customHeight="1" outlineLevel="3" x14ac:dyDescent="0.2">
      <c r="A16" s="46">
        <v>7</v>
      </c>
      <c r="B16" s="36" t="s">
        <v>51</v>
      </c>
      <c r="C16" s="37" t="s">
        <v>52</v>
      </c>
      <c r="D16" s="37" t="s">
        <v>40</v>
      </c>
      <c r="E16" s="38">
        <v>354</v>
      </c>
      <c r="F16" s="33">
        <f t="shared" si="0"/>
        <v>570.12711864406788</v>
      </c>
      <c r="G16" s="33">
        <f t="shared" si="1"/>
        <v>672.75</v>
      </c>
      <c r="H16" s="39">
        <f t="shared" si="2"/>
        <v>201825</v>
      </c>
      <c r="I16" s="53">
        <v>238153.5</v>
      </c>
      <c r="J16" s="18"/>
      <c r="K16" s="18"/>
      <c r="L16" s="18"/>
      <c r="M16" s="18"/>
      <c r="N16" s="18"/>
      <c r="O16" s="18"/>
      <c r="P16" s="18"/>
      <c r="Q16" s="18"/>
      <c r="R16" s="18"/>
    </row>
    <row r="17" spans="1:18" s="25" customFormat="1" ht="17.25" customHeight="1" outlineLevel="3" x14ac:dyDescent="0.2">
      <c r="A17" s="47"/>
      <c r="B17" s="49" t="s">
        <v>20</v>
      </c>
      <c r="C17" s="22"/>
      <c r="D17" s="34"/>
      <c r="E17" s="23"/>
      <c r="F17" s="35"/>
      <c r="G17" s="35"/>
      <c r="H17" s="35">
        <f>SUM(H9:H16)</f>
        <v>2552142.1271186443</v>
      </c>
      <c r="I17" s="35">
        <f t="shared" ref="I17" si="3">H17*1.18</f>
        <v>3011527.71</v>
      </c>
      <c r="J17" s="21"/>
      <c r="K17" s="21"/>
      <c r="L17" s="21"/>
      <c r="M17" s="21"/>
      <c r="N17" s="21"/>
      <c r="O17" s="21"/>
      <c r="P17" s="21"/>
      <c r="Q17" s="21"/>
      <c r="R17" s="21"/>
    </row>
    <row r="18" spans="1:18" s="19" customFormat="1" ht="25.5" customHeight="1" outlineLevel="1" x14ac:dyDescent="0.2">
      <c r="A18" s="18"/>
      <c r="B18" s="55" t="s">
        <v>21</v>
      </c>
      <c r="C18" s="74"/>
      <c r="D18" s="74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56"/>
    </row>
    <row r="19" spans="1:18" s="26" customFormat="1" ht="18.75" customHeight="1" outlineLevel="2" x14ac:dyDescent="0.2">
      <c r="A19" s="62" t="s">
        <v>22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4"/>
    </row>
    <row r="20" spans="1:18" s="19" customFormat="1" ht="11.1" customHeight="1" outlineLevel="3" x14ac:dyDescent="0.2">
      <c r="A20" s="14"/>
      <c r="B20" s="20"/>
      <c r="C20" s="15"/>
      <c r="D20" s="15"/>
      <c r="E20" s="16"/>
      <c r="F20" s="17"/>
      <c r="G20" s="17"/>
      <c r="H20" s="17"/>
      <c r="I20" s="17"/>
      <c r="J20" s="18"/>
      <c r="K20" s="18"/>
      <c r="L20" s="18"/>
      <c r="M20" s="18"/>
      <c r="N20" s="18"/>
      <c r="O20" s="18"/>
      <c r="P20" s="18"/>
      <c r="Q20" s="18"/>
      <c r="R20" s="18"/>
    </row>
    <row r="21" spans="1:18" s="19" customFormat="1" ht="21.95" customHeight="1" outlineLevel="3" x14ac:dyDescent="0.2">
      <c r="A21" s="46">
        <v>1</v>
      </c>
      <c r="B21" s="36" t="s">
        <v>41</v>
      </c>
      <c r="C21" s="37" t="s">
        <v>42</v>
      </c>
      <c r="D21" s="37" t="s">
        <v>40</v>
      </c>
      <c r="E21" s="38">
        <v>24</v>
      </c>
      <c r="F21" s="33">
        <f>G21/1.18</f>
        <v>329.40677966101697</v>
      </c>
      <c r="G21" s="33">
        <f>I21/E21</f>
        <v>388.7</v>
      </c>
      <c r="H21" s="39">
        <f>I21/1.18</f>
        <v>7905.7627118644068</v>
      </c>
      <c r="I21" s="53">
        <v>9328.7999999999993</v>
      </c>
      <c r="J21" s="18"/>
      <c r="K21" s="18"/>
      <c r="L21" s="18"/>
      <c r="M21" s="18"/>
      <c r="N21" s="18"/>
      <c r="O21" s="18"/>
      <c r="P21" s="18"/>
      <c r="Q21" s="18"/>
      <c r="R21" s="18"/>
    </row>
    <row r="22" spans="1:18" s="19" customFormat="1" ht="21.95" customHeight="1" outlineLevel="3" x14ac:dyDescent="0.2">
      <c r="A22" s="46">
        <v>2</v>
      </c>
      <c r="B22" s="36" t="s">
        <v>43</v>
      </c>
      <c r="C22" s="37" t="s">
        <v>44</v>
      </c>
      <c r="D22" s="37" t="s">
        <v>40</v>
      </c>
      <c r="E22" s="38">
        <v>122</v>
      </c>
      <c r="F22" s="33">
        <f t="shared" ref="F22:F28" si="4">G22/1.18</f>
        <v>717.56953320366767</v>
      </c>
      <c r="G22" s="33">
        <f t="shared" ref="G22:G28" si="5">I22/E22</f>
        <v>846.73204918032786</v>
      </c>
      <c r="H22" s="39">
        <f t="shared" ref="H22:H28" si="6">I22/1.18</f>
        <v>87543.483050847455</v>
      </c>
      <c r="I22" s="53">
        <v>103301.31</v>
      </c>
      <c r="J22" s="18"/>
      <c r="K22" s="18"/>
      <c r="L22" s="18"/>
      <c r="M22" s="18"/>
      <c r="N22" s="18"/>
      <c r="O22" s="18"/>
      <c r="P22" s="18"/>
      <c r="Q22" s="18"/>
      <c r="R22" s="18"/>
    </row>
    <row r="23" spans="1:18" s="19" customFormat="1" ht="21.95" customHeight="1" outlineLevel="3" x14ac:dyDescent="0.2">
      <c r="A23" s="46">
        <v>3</v>
      </c>
      <c r="B23" s="36" t="s">
        <v>45</v>
      </c>
      <c r="C23" s="37" t="s">
        <v>46</v>
      </c>
      <c r="D23" s="37" t="s">
        <v>2</v>
      </c>
      <c r="E23" s="38">
        <v>768</v>
      </c>
      <c r="F23" s="33">
        <f t="shared" si="4"/>
        <v>463.06779661016947</v>
      </c>
      <c r="G23" s="33">
        <f t="shared" si="5"/>
        <v>546.41999999999996</v>
      </c>
      <c r="H23" s="39">
        <f t="shared" si="6"/>
        <v>355636.06779661018</v>
      </c>
      <c r="I23" s="53">
        <v>419650.56</v>
      </c>
      <c r="J23" s="18"/>
      <c r="K23" s="18"/>
      <c r="L23" s="18"/>
      <c r="M23" s="18"/>
      <c r="N23" s="18"/>
      <c r="O23" s="18"/>
      <c r="P23" s="18"/>
      <c r="Q23" s="18"/>
      <c r="R23" s="18"/>
    </row>
    <row r="24" spans="1:18" s="19" customFormat="1" ht="21.95" customHeight="1" outlineLevel="3" x14ac:dyDescent="0.2">
      <c r="A24" s="46">
        <v>4</v>
      </c>
      <c r="B24" s="36" t="s">
        <v>47</v>
      </c>
      <c r="C24" s="37" t="s">
        <v>46</v>
      </c>
      <c r="D24" s="37" t="s">
        <v>40</v>
      </c>
      <c r="E24" s="38">
        <v>143</v>
      </c>
      <c r="F24" s="33">
        <f t="shared" si="4"/>
        <v>665.15254237288138</v>
      </c>
      <c r="G24" s="33">
        <f t="shared" si="5"/>
        <v>784.88</v>
      </c>
      <c r="H24" s="39">
        <f t="shared" si="6"/>
        <v>95116.813559322036</v>
      </c>
      <c r="I24" s="53">
        <v>112237.84</v>
      </c>
      <c r="J24" s="18"/>
      <c r="K24" s="18"/>
      <c r="L24" s="18"/>
      <c r="M24" s="18"/>
      <c r="N24" s="18"/>
      <c r="O24" s="18"/>
      <c r="P24" s="18"/>
      <c r="Q24" s="18"/>
      <c r="R24" s="18"/>
    </row>
    <row r="25" spans="1:18" s="19" customFormat="1" ht="21.95" customHeight="1" outlineLevel="3" x14ac:dyDescent="0.2">
      <c r="A25" s="46">
        <v>5</v>
      </c>
      <c r="B25" s="36" t="s">
        <v>48</v>
      </c>
      <c r="C25" s="37" t="s">
        <v>46</v>
      </c>
      <c r="D25" s="37" t="s">
        <v>40</v>
      </c>
      <c r="E25" s="38">
        <v>311</v>
      </c>
      <c r="F25" s="33">
        <f t="shared" si="4"/>
        <v>523.25423728813553</v>
      </c>
      <c r="G25" s="33">
        <f t="shared" si="5"/>
        <v>617.43999999999994</v>
      </c>
      <c r="H25" s="39">
        <f t="shared" si="6"/>
        <v>162732.06779661018</v>
      </c>
      <c r="I25" s="53">
        <v>192023.84</v>
      </c>
      <c r="J25" s="18"/>
      <c r="K25" s="18"/>
      <c r="L25" s="18"/>
      <c r="M25" s="18"/>
      <c r="N25" s="18"/>
      <c r="O25" s="18"/>
      <c r="P25" s="18"/>
      <c r="Q25" s="18"/>
      <c r="R25" s="18"/>
    </row>
    <row r="26" spans="1:18" s="19" customFormat="1" ht="21.95" customHeight="1" outlineLevel="3" x14ac:dyDescent="0.2">
      <c r="A26" s="46">
        <v>6</v>
      </c>
      <c r="B26" s="36" t="s">
        <v>49</v>
      </c>
      <c r="C26" s="37" t="s">
        <v>50</v>
      </c>
      <c r="D26" s="37" t="s">
        <v>40</v>
      </c>
      <c r="E26" s="38">
        <v>631</v>
      </c>
      <c r="F26" s="33">
        <f t="shared" si="4"/>
        <v>77.288135593220332</v>
      </c>
      <c r="G26" s="33">
        <f t="shared" si="5"/>
        <v>91.199999999999989</v>
      </c>
      <c r="H26" s="39">
        <f t="shared" si="6"/>
        <v>48768.813559322036</v>
      </c>
      <c r="I26" s="53">
        <v>57547.199999999997</v>
      </c>
      <c r="J26" s="18"/>
      <c r="K26" s="18"/>
      <c r="L26" s="18"/>
      <c r="M26" s="18"/>
      <c r="N26" s="18"/>
      <c r="O26" s="18"/>
      <c r="P26" s="18"/>
      <c r="Q26" s="18"/>
      <c r="R26" s="18"/>
    </row>
    <row r="27" spans="1:18" s="19" customFormat="1" ht="21.95" customHeight="1" outlineLevel="3" x14ac:dyDescent="0.2">
      <c r="A27" s="46">
        <v>7</v>
      </c>
      <c r="B27" s="36" t="s">
        <v>49</v>
      </c>
      <c r="C27" s="37" t="s">
        <v>53</v>
      </c>
      <c r="D27" s="37" t="s">
        <v>40</v>
      </c>
      <c r="E27" s="38">
        <v>65</v>
      </c>
      <c r="F27" s="33">
        <f t="shared" si="4"/>
        <v>77.288135593220346</v>
      </c>
      <c r="G27" s="33">
        <f t="shared" si="5"/>
        <v>91.2</v>
      </c>
      <c r="H27" s="39">
        <f t="shared" si="6"/>
        <v>5023.7288135593226</v>
      </c>
      <c r="I27" s="53">
        <v>5928</v>
      </c>
      <c r="J27" s="18"/>
      <c r="K27" s="18"/>
      <c r="L27" s="18"/>
      <c r="M27" s="18"/>
      <c r="N27" s="18"/>
      <c r="O27" s="18"/>
      <c r="P27" s="18"/>
      <c r="Q27" s="18"/>
      <c r="R27" s="18"/>
    </row>
    <row r="28" spans="1:18" s="19" customFormat="1" ht="21.95" customHeight="1" outlineLevel="3" x14ac:dyDescent="0.2">
      <c r="A28" s="46">
        <v>8</v>
      </c>
      <c r="B28" s="36" t="s">
        <v>51</v>
      </c>
      <c r="C28" s="37" t="s">
        <v>52</v>
      </c>
      <c r="D28" s="37" t="s">
        <v>40</v>
      </c>
      <c r="E28" s="38">
        <v>85</v>
      </c>
      <c r="F28" s="33">
        <f t="shared" si="4"/>
        <v>570.12711864406788</v>
      </c>
      <c r="G28" s="33">
        <f t="shared" si="5"/>
        <v>672.75</v>
      </c>
      <c r="H28" s="39">
        <f t="shared" si="6"/>
        <v>48460.805084745763</v>
      </c>
      <c r="I28" s="53">
        <v>57183.75</v>
      </c>
      <c r="J28" s="18"/>
      <c r="K28" s="18"/>
      <c r="L28" s="18"/>
      <c r="M28" s="18"/>
      <c r="N28" s="18"/>
      <c r="O28" s="18"/>
      <c r="P28" s="18"/>
      <c r="Q28" s="18"/>
      <c r="R28" s="18"/>
    </row>
    <row r="29" spans="1:18" s="25" customFormat="1" ht="15.75" customHeight="1" outlineLevel="3" x14ac:dyDescent="0.2">
      <c r="A29" s="21"/>
      <c r="B29" s="49" t="s">
        <v>23</v>
      </c>
      <c r="C29" s="22"/>
      <c r="D29" s="22"/>
      <c r="E29" s="23"/>
      <c r="F29" s="42"/>
      <c r="G29" s="42"/>
      <c r="H29" s="35">
        <f>SUM(H21:H28)</f>
        <v>811187.54237288132</v>
      </c>
      <c r="I29" s="35">
        <f>SUM(I21:I28)</f>
        <v>957201.29999999993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25" customFormat="1" ht="24.75" customHeight="1" outlineLevel="3" x14ac:dyDescent="0.2">
      <c r="A30" s="21"/>
      <c r="B30" s="55" t="s">
        <v>24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56"/>
    </row>
    <row r="31" spans="1:18" s="26" customFormat="1" ht="22.5" customHeight="1" outlineLevel="3" x14ac:dyDescent="0.2">
      <c r="A31" s="62" t="s">
        <v>25</v>
      </c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4"/>
    </row>
    <row r="32" spans="1:18" s="26" customFormat="1" ht="22.5" customHeight="1" outlineLevel="3" x14ac:dyDescent="0.2">
      <c r="A32" s="48">
        <v>1</v>
      </c>
      <c r="B32" s="36" t="s">
        <v>41</v>
      </c>
      <c r="C32" s="37" t="s">
        <v>42</v>
      </c>
      <c r="D32" s="37" t="s">
        <v>40</v>
      </c>
      <c r="E32" s="38">
        <v>21</v>
      </c>
      <c r="F32" s="44">
        <f>G32/1.18</f>
        <v>329.40677966101697</v>
      </c>
      <c r="G32" s="44">
        <f>I32/E32</f>
        <v>388.7</v>
      </c>
      <c r="H32" s="40">
        <f>I32/1.18</f>
        <v>6917.5423728813557</v>
      </c>
      <c r="I32" s="53">
        <v>8162.7</v>
      </c>
      <c r="J32" s="43"/>
      <c r="K32" s="43"/>
      <c r="L32" s="43"/>
      <c r="M32" s="43"/>
      <c r="N32" s="43"/>
      <c r="O32" s="43"/>
      <c r="P32" s="43"/>
      <c r="Q32" s="43"/>
      <c r="R32" s="43"/>
    </row>
    <row r="33" spans="1:18" s="26" customFormat="1" ht="22.5" customHeight="1" outlineLevel="3" x14ac:dyDescent="0.2">
      <c r="A33" s="48">
        <v>2</v>
      </c>
      <c r="B33" s="36" t="s">
        <v>43</v>
      </c>
      <c r="C33" s="37" t="s">
        <v>44</v>
      </c>
      <c r="D33" s="37" t="s">
        <v>40</v>
      </c>
      <c r="E33" s="38">
        <v>217</v>
      </c>
      <c r="F33" s="44">
        <f t="shared" ref="F33:F37" si="7">G33/1.18</f>
        <v>753.83898305084756</v>
      </c>
      <c r="G33" s="44">
        <f t="shared" ref="G33:G37" si="8">I33/E33</f>
        <v>889.53000000000009</v>
      </c>
      <c r="H33" s="40">
        <f t="shared" ref="H33:H37" si="9">I33/1.18</f>
        <v>163583.05932203392</v>
      </c>
      <c r="I33" s="53">
        <v>193028.01</v>
      </c>
      <c r="J33" s="43"/>
      <c r="K33" s="43"/>
      <c r="L33" s="43"/>
      <c r="M33" s="43"/>
      <c r="N33" s="43"/>
      <c r="O33" s="43"/>
      <c r="P33" s="43"/>
      <c r="Q33" s="43"/>
      <c r="R33" s="43"/>
    </row>
    <row r="34" spans="1:18" s="26" customFormat="1" ht="22.5" customHeight="1" outlineLevel="3" x14ac:dyDescent="0.2">
      <c r="A34" s="48">
        <v>3</v>
      </c>
      <c r="B34" s="36" t="s">
        <v>45</v>
      </c>
      <c r="C34" s="37" t="s">
        <v>46</v>
      </c>
      <c r="D34" s="37" t="s">
        <v>2</v>
      </c>
      <c r="E34" s="38">
        <v>48</v>
      </c>
      <c r="F34" s="44">
        <f t="shared" si="7"/>
        <v>463.06779661016947</v>
      </c>
      <c r="G34" s="44">
        <f t="shared" si="8"/>
        <v>546.41999999999996</v>
      </c>
      <c r="H34" s="40">
        <f t="shared" si="9"/>
        <v>22227.254237288136</v>
      </c>
      <c r="I34" s="53">
        <v>26228.16</v>
      </c>
      <c r="J34" s="43"/>
      <c r="K34" s="43"/>
      <c r="L34" s="43"/>
      <c r="M34" s="43"/>
      <c r="N34" s="43"/>
      <c r="O34" s="43"/>
      <c r="P34" s="43"/>
      <c r="Q34" s="43"/>
      <c r="R34" s="43"/>
    </row>
    <row r="35" spans="1:18" s="26" customFormat="1" ht="22.5" customHeight="1" outlineLevel="3" x14ac:dyDescent="0.2">
      <c r="A35" s="48">
        <v>4</v>
      </c>
      <c r="B35" s="36" t="s">
        <v>47</v>
      </c>
      <c r="C35" s="37" t="s">
        <v>46</v>
      </c>
      <c r="D35" s="37" t="s">
        <v>40</v>
      </c>
      <c r="E35" s="38">
        <v>176</v>
      </c>
      <c r="F35" s="44">
        <f t="shared" si="7"/>
        <v>665.15254237288138</v>
      </c>
      <c r="G35" s="44">
        <f t="shared" si="8"/>
        <v>784.88</v>
      </c>
      <c r="H35" s="40">
        <f t="shared" si="9"/>
        <v>117066.84745762713</v>
      </c>
      <c r="I35" s="53">
        <v>138138.88</v>
      </c>
      <c r="J35" s="43"/>
      <c r="K35" s="43"/>
      <c r="L35" s="43"/>
      <c r="M35" s="43"/>
      <c r="N35" s="43"/>
      <c r="O35" s="43"/>
      <c r="P35" s="43"/>
      <c r="Q35" s="43"/>
      <c r="R35" s="43"/>
    </row>
    <row r="36" spans="1:18" s="26" customFormat="1" ht="22.5" customHeight="1" outlineLevel="3" x14ac:dyDescent="0.2">
      <c r="A36" s="48">
        <v>5</v>
      </c>
      <c r="B36" s="36" t="s">
        <v>48</v>
      </c>
      <c r="C36" s="37" t="s">
        <v>46</v>
      </c>
      <c r="D36" s="37" t="s">
        <v>40</v>
      </c>
      <c r="E36" s="38">
        <v>562</v>
      </c>
      <c r="F36" s="44">
        <f t="shared" si="7"/>
        <v>523.25423728813564</v>
      </c>
      <c r="G36" s="44">
        <f t="shared" si="8"/>
        <v>617.44000000000005</v>
      </c>
      <c r="H36" s="40">
        <f t="shared" si="9"/>
        <v>294068.88135593222</v>
      </c>
      <c r="I36" s="53">
        <v>347001.28</v>
      </c>
      <c r="J36" s="43"/>
      <c r="K36" s="43"/>
      <c r="L36" s="43"/>
      <c r="M36" s="43"/>
      <c r="N36" s="43"/>
      <c r="O36" s="43"/>
      <c r="P36" s="43"/>
      <c r="Q36" s="43"/>
      <c r="R36" s="43"/>
    </row>
    <row r="37" spans="1:18" s="26" customFormat="1" ht="22.5" customHeight="1" outlineLevel="3" x14ac:dyDescent="0.2">
      <c r="A37" s="48">
        <v>6</v>
      </c>
      <c r="B37" s="36" t="s">
        <v>51</v>
      </c>
      <c r="C37" s="37" t="s">
        <v>52</v>
      </c>
      <c r="D37" s="37" t="s">
        <v>40</v>
      </c>
      <c r="E37" s="38">
        <v>37</v>
      </c>
      <c r="F37" s="44">
        <f t="shared" si="7"/>
        <v>570.12711864406788</v>
      </c>
      <c r="G37" s="44">
        <f t="shared" si="8"/>
        <v>672.75</v>
      </c>
      <c r="H37" s="40">
        <f t="shared" si="9"/>
        <v>21094.703389830509</v>
      </c>
      <c r="I37" s="53">
        <v>24891.75</v>
      </c>
      <c r="J37" s="43"/>
      <c r="K37" s="43"/>
      <c r="L37" s="43"/>
      <c r="M37" s="43"/>
      <c r="N37" s="43"/>
      <c r="O37" s="43"/>
      <c r="P37" s="43"/>
      <c r="Q37" s="43"/>
      <c r="R37" s="43"/>
    </row>
    <row r="38" spans="1:18" s="25" customFormat="1" ht="14.25" customHeight="1" outlineLevel="3" x14ac:dyDescent="0.2">
      <c r="A38" s="21"/>
      <c r="B38" s="55" t="s">
        <v>26</v>
      </c>
      <c r="C38" s="56"/>
      <c r="D38" s="22"/>
      <c r="E38" s="23"/>
      <c r="F38" s="24"/>
      <c r="G38" s="24"/>
      <c r="H38" s="35">
        <f>SUM(H32:H37)</f>
        <v>624958.28813559329</v>
      </c>
      <c r="I38" s="35">
        <f>SUM(I32:I37)</f>
        <v>737450.78</v>
      </c>
      <c r="J38" s="21"/>
      <c r="K38" s="21"/>
      <c r="L38" s="21"/>
      <c r="M38" s="21"/>
      <c r="N38" s="21"/>
      <c r="O38" s="21"/>
      <c r="P38" s="21"/>
      <c r="Q38" s="21"/>
      <c r="R38" s="21"/>
    </row>
    <row r="39" spans="1:18" s="25" customFormat="1" ht="24.75" customHeight="1" outlineLevel="3" x14ac:dyDescent="0.2">
      <c r="A39" s="21"/>
      <c r="B39" s="55" t="s">
        <v>27</v>
      </c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56"/>
    </row>
    <row r="40" spans="1:18" s="26" customFormat="1" ht="18.75" customHeight="1" outlineLevel="3" x14ac:dyDescent="0.2">
      <c r="A40" s="62" t="s">
        <v>28</v>
      </c>
      <c r="B40" s="63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4"/>
    </row>
    <row r="41" spans="1:18" s="19" customFormat="1" ht="21.95" customHeight="1" outlineLevel="3" x14ac:dyDescent="0.2">
      <c r="A41" s="46">
        <v>1</v>
      </c>
      <c r="B41" s="36" t="s">
        <v>41</v>
      </c>
      <c r="C41" s="37" t="s">
        <v>42</v>
      </c>
      <c r="D41" s="37" t="s">
        <v>40</v>
      </c>
      <c r="E41" s="38">
        <v>12</v>
      </c>
      <c r="F41" s="33">
        <f>G41/1.18</f>
        <v>329.40677966101697</v>
      </c>
      <c r="G41" s="33">
        <f>I41/E41</f>
        <v>388.7</v>
      </c>
      <c r="H41" s="40">
        <f>I41/1.18</f>
        <v>3952.8813559322034</v>
      </c>
      <c r="I41" s="53">
        <v>4664.3999999999996</v>
      </c>
      <c r="J41" s="18"/>
      <c r="K41" s="18"/>
      <c r="L41" s="18"/>
      <c r="M41" s="18"/>
      <c r="N41" s="18"/>
      <c r="O41" s="18"/>
      <c r="P41" s="18"/>
      <c r="Q41" s="18"/>
      <c r="R41" s="18"/>
    </row>
    <row r="42" spans="1:18" s="19" customFormat="1" ht="21.95" customHeight="1" outlineLevel="3" x14ac:dyDescent="0.2">
      <c r="A42" s="46">
        <v>2</v>
      </c>
      <c r="B42" s="36" t="s">
        <v>43</v>
      </c>
      <c r="C42" s="37" t="s">
        <v>44</v>
      </c>
      <c r="D42" s="37" t="s">
        <v>40</v>
      </c>
      <c r="E42" s="38">
        <v>445</v>
      </c>
      <c r="F42" s="33">
        <f t="shared" ref="F42:F48" si="10">G42/1.18</f>
        <v>753.83898305084745</v>
      </c>
      <c r="G42" s="33">
        <f t="shared" ref="G42:G48" si="11">I42/E42</f>
        <v>889.53</v>
      </c>
      <c r="H42" s="40">
        <f t="shared" ref="H42:H48" si="12">I42/1.18</f>
        <v>335458.34745762713</v>
      </c>
      <c r="I42" s="53">
        <v>395840.85</v>
      </c>
      <c r="J42" s="18"/>
      <c r="K42" s="18"/>
      <c r="L42" s="18"/>
      <c r="M42" s="18"/>
      <c r="N42" s="18"/>
      <c r="O42" s="18"/>
      <c r="P42" s="18"/>
      <c r="Q42" s="18"/>
      <c r="R42" s="18"/>
    </row>
    <row r="43" spans="1:18" s="19" customFormat="1" ht="21.95" customHeight="1" outlineLevel="3" x14ac:dyDescent="0.2">
      <c r="A43" s="46">
        <v>3</v>
      </c>
      <c r="B43" s="36" t="s">
        <v>45</v>
      </c>
      <c r="C43" s="37" t="s">
        <v>46</v>
      </c>
      <c r="D43" s="37" t="s">
        <v>2</v>
      </c>
      <c r="E43" s="38">
        <v>10</v>
      </c>
      <c r="F43" s="33">
        <f t="shared" si="10"/>
        <v>463.06779661016947</v>
      </c>
      <c r="G43" s="33">
        <f t="shared" si="11"/>
        <v>546.41999999999996</v>
      </c>
      <c r="H43" s="40">
        <f t="shared" si="12"/>
        <v>4630.6779661016953</v>
      </c>
      <c r="I43" s="53">
        <v>5464.2</v>
      </c>
      <c r="J43" s="18"/>
      <c r="K43" s="18"/>
      <c r="L43" s="18"/>
      <c r="M43" s="18"/>
      <c r="N43" s="18"/>
      <c r="O43" s="18"/>
      <c r="P43" s="18"/>
      <c r="Q43" s="18"/>
      <c r="R43" s="18"/>
    </row>
    <row r="44" spans="1:18" s="19" customFormat="1" ht="21.95" customHeight="1" outlineLevel="3" x14ac:dyDescent="0.2">
      <c r="A44" s="46">
        <v>4</v>
      </c>
      <c r="B44" s="36" t="s">
        <v>47</v>
      </c>
      <c r="C44" s="37" t="s">
        <v>46</v>
      </c>
      <c r="D44" s="37" t="s">
        <v>40</v>
      </c>
      <c r="E44" s="38">
        <v>621</v>
      </c>
      <c r="F44" s="33">
        <f t="shared" si="10"/>
        <v>665.15254237288138</v>
      </c>
      <c r="G44" s="33">
        <f t="shared" si="11"/>
        <v>784.88</v>
      </c>
      <c r="H44" s="40">
        <f t="shared" si="12"/>
        <v>413059.72881355934</v>
      </c>
      <c r="I44" s="53">
        <v>487410.48</v>
      </c>
      <c r="J44" s="18"/>
      <c r="K44" s="18"/>
      <c r="L44" s="18"/>
      <c r="M44" s="18"/>
      <c r="N44" s="18"/>
      <c r="O44" s="18"/>
      <c r="P44" s="18"/>
      <c r="Q44" s="18"/>
      <c r="R44" s="18"/>
    </row>
    <row r="45" spans="1:18" s="19" customFormat="1" ht="21.95" customHeight="1" outlineLevel="3" x14ac:dyDescent="0.2">
      <c r="A45" s="46">
        <v>5</v>
      </c>
      <c r="B45" s="36" t="s">
        <v>48</v>
      </c>
      <c r="C45" s="37" t="s">
        <v>46</v>
      </c>
      <c r="D45" s="37" t="s">
        <v>40</v>
      </c>
      <c r="E45" s="38">
        <v>3</v>
      </c>
      <c r="F45" s="33">
        <f t="shared" si="10"/>
        <v>523.25423728813553</v>
      </c>
      <c r="G45" s="33">
        <f t="shared" si="11"/>
        <v>617.43999999999994</v>
      </c>
      <c r="H45" s="40">
        <f t="shared" si="12"/>
        <v>1569.7627118644068</v>
      </c>
      <c r="I45" s="53">
        <v>1852.32</v>
      </c>
      <c r="J45" s="18"/>
      <c r="K45" s="18"/>
      <c r="L45" s="18"/>
      <c r="M45" s="18"/>
      <c r="N45" s="18"/>
      <c r="O45" s="18"/>
      <c r="P45" s="18"/>
      <c r="Q45" s="18"/>
      <c r="R45" s="18"/>
    </row>
    <row r="46" spans="1:18" s="19" customFormat="1" ht="21.95" customHeight="1" outlineLevel="3" x14ac:dyDescent="0.2">
      <c r="A46" s="46">
        <v>6</v>
      </c>
      <c r="B46" s="36" t="s">
        <v>49</v>
      </c>
      <c r="C46" s="37" t="s">
        <v>50</v>
      </c>
      <c r="D46" s="37" t="s">
        <v>40</v>
      </c>
      <c r="E46" s="38">
        <v>94</v>
      </c>
      <c r="F46" s="33">
        <f t="shared" si="10"/>
        <v>77.288135593220332</v>
      </c>
      <c r="G46" s="33">
        <f t="shared" si="11"/>
        <v>91.199999999999989</v>
      </c>
      <c r="H46" s="40">
        <f t="shared" si="12"/>
        <v>7265.0847457627115</v>
      </c>
      <c r="I46" s="53">
        <v>8572.7999999999993</v>
      </c>
      <c r="J46" s="18"/>
      <c r="K46" s="18"/>
      <c r="L46" s="18"/>
      <c r="M46" s="18"/>
      <c r="N46" s="18"/>
      <c r="O46" s="18"/>
      <c r="P46" s="18"/>
      <c r="Q46" s="18"/>
      <c r="R46" s="18"/>
    </row>
    <row r="47" spans="1:18" s="19" customFormat="1" ht="21.95" customHeight="1" outlineLevel="3" x14ac:dyDescent="0.2">
      <c r="A47" s="46">
        <v>7</v>
      </c>
      <c r="B47" s="36" t="s">
        <v>51</v>
      </c>
      <c r="C47" s="37" t="s">
        <v>52</v>
      </c>
      <c r="D47" s="37" t="s">
        <v>40</v>
      </c>
      <c r="E47" s="38">
        <v>5</v>
      </c>
      <c r="F47" s="33">
        <f t="shared" si="10"/>
        <v>570.12711864406788</v>
      </c>
      <c r="G47" s="33">
        <f t="shared" si="11"/>
        <v>672.75</v>
      </c>
      <c r="H47" s="40">
        <f t="shared" si="12"/>
        <v>2850.6355932203392</v>
      </c>
      <c r="I47" s="53">
        <v>3363.75</v>
      </c>
      <c r="J47" s="18"/>
      <c r="K47" s="18"/>
      <c r="L47" s="18"/>
      <c r="M47" s="18"/>
      <c r="N47" s="18"/>
      <c r="O47" s="18"/>
      <c r="P47" s="18"/>
      <c r="Q47" s="18"/>
      <c r="R47" s="18"/>
    </row>
    <row r="48" spans="1:18" s="19" customFormat="1" ht="21.95" customHeight="1" outlineLevel="3" x14ac:dyDescent="0.2">
      <c r="A48" s="46">
        <v>8</v>
      </c>
      <c r="B48" s="36" t="s">
        <v>51</v>
      </c>
      <c r="C48" s="37" t="s">
        <v>54</v>
      </c>
      <c r="D48" s="37" t="s">
        <v>40</v>
      </c>
      <c r="E48" s="38">
        <v>33</v>
      </c>
      <c r="F48" s="33">
        <f t="shared" si="10"/>
        <v>570.12711864406788</v>
      </c>
      <c r="G48" s="33">
        <f t="shared" si="11"/>
        <v>672.75</v>
      </c>
      <c r="H48" s="40">
        <f t="shared" si="12"/>
        <v>18814.194915254237</v>
      </c>
      <c r="I48" s="53">
        <v>22200.75</v>
      </c>
      <c r="J48" s="18"/>
      <c r="K48" s="18"/>
      <c r="L48" s="18"/>
      <c r="M48" s="18"/>
      <c r="N48" s="18"/>
      <c r="O48" s="18"/>
      <c r="P48" s="18"/>
      <c r="Q48" s="18"/>
      <c r="R48" s="18"/>
    </row>
    <row r="49" spans="1:18" s="19" customFormat="1" ht="15" customHeight="1" outlineLevel="3" x14ac:dyDescent="0.2">
      <c r="A49" s="18"/>
      <c r="B49" s="59" t="s">
        <v>29</v>
      </c>
      <c r="C49" s="60"/>
      <c r="D49" s="45"/>
      <c r="E49" s="16"/>
      <c r="F49" s="33"/>
      <c r="G49" s="33"/>
      <c r="H49" s="35">
        <f>SUM(H41:H48)</f>
        <v>787601.31355932215</v>
      </c>
      <c r="I49" s="35">
        <f>SUM(I41:I48)</f>
        <v>929369.54999999993</v>
      </c>
      <c r="J49" s="18"/>
      <c r="K49" s="18"/>
      <c r="L49" s="18"/>
      <c r="M49" s="18"/>
      <c r="N49" s="18"/>
      <c r="O49" s="18"/>
      <c r="P49" s="18"/>
      <c r="Q49" s="18"/>
      <c r="R49" s="18"/>
    </row>
    <row r="50" spans="1:18" s="25" customFormat="1" ht="24.75" customHeight="1" outlineLevel="3" x14ac:dyDescent="0.2">
      <c r="A50" s="21"/>
      <c r="B50" s="55" t="s">
        <v>30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56"/>
    </row>
    <row r="51" spans="1:18" s="26" customFormat="1" ht="17.25" customHeight="1" outlineLevel="3" x14ac:dyDescent="0.2">
      <c r="A51" s="62" t="s">
        <v>31</v>
      </c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4"/>
    </row>
    <row r="52" spans="1:18" s="19" customFormat="1" ht="21.95" customHeight="1" outlineLevel="3" x14ac:dyDescent="0.2">
      <c r="A52" s="46">
        <v>1</v>
      </c>
      <c r="B52" s="36" t="s">
        <v>43</v>
      </c>
      <c r="C52" s="37" t="s">
        <v>44</v>
      </c>
      <c r="D52" s="37" t="s">
        <v>40</v>
      </c>
      <c r="E52" s="38">
        <v>100</v>
      </c>
      <c r="F52" s="33">
        <f>G52/1.18</f>
        <v>753.83898305084745</v>
      </c>
      <c r="G52" s="33">
        <f>I52/E52</f>
        <v>889.53</v>
      </c>
      <c r="H52" s="40">
        <f>I52/1.18</f>
        <v>75383.898305084746</v>
      </c>
      <c r="I52" s="53">
        <v>88953</v>
      </c>
      <c r="J52" s="18"/>
      <c r="K52" s="18"/>
      <c r="L52" s="18"/>
      <c r="M52" s="18"/>
      <c r="N52" s="18"/>
      <c r="O52" s="18"/>
      <c r="P52" s="18"/>
      <c r="Q52" s="18"/>
      <c r="R52" s="18"/>
    </row>
    <row r="53" spans="1:18" s="19" customFormat="1" ht="21.95" customHeight="1" outlineLevel="3" x14ac:dyDescent="0.2">
      <c r="A53" s="46">
        <v>2</v>
      </c>
      <c r="B53" s="36" t="s">
        <v>45</v>
      </c>
      <c r="C53" s="37" t="s">
        <v>46</v>
      </c>
      <c r="D53" s="37" t="s">
        <v>2</v>
      </c>
      <c r="E53" s="38">
        <v>500</v>
      </c>
      <c r="F53" s="33">
        <f>G53/1.18</f>
        <v>463.06779661016947</v>
      </c>
      <c r="G53" s="33">
        <f>I53/E53</f>
        <v>546.41999999999996</v>
      </c>
      <c r="H53" s="40">
        <f>I53/1.18</f>
        <v>231533.89830508476</v>
      </c>
      <c r="I53" s="53">
        <v>273210</v>
      </c>
      <c r="J53" s="18"/>
      <c r="K53" s="18"/>
      <c r="L53" s="18"/>
      <c r="M53" s="18"/>
      <c r="N53" s="18"/>
      <c r="O53" s="18"/>
      <c r="P53" s="18"/>
      <c r="Q53" s="18"/>
      <c r="R53" s="18"/>
    </row>
    <row r="54" spans="1:18" s="25" customFormat="1" ht="17.25" customHeight="1" outlineLevel="3" x14ac:dyDescent="0.2">
      <c r="A54" s="21"/>
      <c r="B54" s="55" t="s">
        <v>32</v>
      </c>
      <c r="C54" s="56"/>
      <c r="D54" s="34"/>
      <c r="E54" s="23"/>
      <c r="F54" s="35"/>
      <c r="G54" s="35"/>
      <c r="H54" s="35">
        <f>SUM(H52:H53)</f>
        <v>306917.79661016952</v>
      </c>
      <c r="I54" s="35">
        <f>SUM(I52:I53)</f>
        <v>362163</v>
      </c>
      <c r="J54" s="21"/>
      <c r="K54" s="21"/>
      <c r="L54" s="21"/>
      <c r="M54" s="21"/>
      <c r="N54" s="21"/>
      <c r="O54" s="21"/>
      <c r="P54" s="21"/>
      <c r="Q54" s="21"/>
      <c r="R54" s="21"/>
    </row>
    <row r="55" spans="1:18" s="25" customFormat="1" ht="24.75" customHeight="1" outlineLevel="3" x14ac:dyDescent="0.2">
      <c r="A55" s="21"/>
      <c r="B55" s="55" t="s">
        <v>33</v>
      </c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56"/>
    </row>
    <row r="56" spans="1:18" s="26" customFormat="1" ht="17.25" customHeight="1" outlineLevel="3" x14ac:dyDescent="0.2">
      <c r="A56" s="62" t="s">
        <v>34</v>
      </c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4"/>
    </row>
    <row r="57" spans="1:18" s="19" customFormat="1" ht="21.95" customHeight="1" outlineLevel="3" x14ac:dyDescent="0.2">
      <c r="A57" s="46">
        <v>1</v>
      </c>
      <c r="B57" s="36" t="s">
        <v>41</v>
      </c>
      <c r="C57" s="37" t="s">
        <v>42</v>
      </c>
      <c r="D57" s="37" t="s">
        <v>40</v>
      </c>
      <c r="E57" s="38">
        <v>20</v>
      </c>
      <c r="F57" s="33">
        <f>G57/1.18</f>
        <v>329.40677966101697</v>
      </c>
      <c r="G57" s="33">
        <f>I57/E57</f>
        <v>388.7</v>
      </c>
      <c r="H57" s="40">
        <f>I57/1.18</f>
        <v>6588.1355932203396</v>
      </c>
      <c r="I57" s="53">
        <v>7774</v>
      </c>
      <c r="J57" s="18"/>
      <c r="K57" s="18"/>
      <c r="L57" s="18"/>
      <c r="M57" s="18"/>
      <c r="N57" s="18"/>
      <c r="O57" s="18"/>
      <c r="P57" s="18"/>
      <c r="Q57" s="18"/>
      <c r="R57" s="18"/>
    </row>
    <row r="58" spans="1:18" s="19" customFormat="1" ht="21.95" customHeight="1" outlineLevel="3" x14ac:dyDescent="0.2">
      <c r="A58" s="46">
        <v>2</v>
      </c>
      <c r="B58" s="36" t="s">
        <v>49</v>
      </c>
      <c r="C58" s="37" t="s">
        <v>50</v>
      </c>
      <c r="D58" s="37" t="s">
        <v>40</v>
      </c>
      <c r="E58" s="38">
        <v>275</v>
      </c>
      <c r="F58" s="33">
        <f>G58/1.18</f>
        <v>77.288135593220346</v>
      </c>
      <c r="G58" s="33">
        <f>I58/E58</f>
        <v>91.2</v>
      </c>
      <c r="H58" s="40">
        <f>I58/1.18</f>
        <v>21254.237288135595</v>
      </c>
      <c r="I58" s="53">
        <v>25080</v>
      </c>
      <c r="J58" s="18"/>
      <c r="K58" s="18"/>
      <c r="L58" s="18"/>
      <c r="M58" s="18"/>
      <c r="N58" s="18"/>
      <c r="O58" s="18"/>
      <c r="P58" s="18"/>
      <c r="Q58" s="18"/>
      <c r="R58" s="18"/>
    </row>
    <row r="59" spans="1:18" s="25" customFormat="1" ht="13.5" customHeight="1" outlineLevel="3" x14ac:dyDescent="0.2">
      <c r="A59" s="21">
        <v>5</v>
      </c>
      <c r="B59" s="55" t="s">
        <v>35</v>
      </c>
      <c r="C59" s="56"/>
      <c r="D59" s="34"/>
      <c r="E59" s="23"/>
      <c r="F59" s="35"/>
      <c r="G59" s="35"/>
      <c r="H59" s="35">
        <f>SUM(H57:H58)</f>
        <v>27842.372881355936</v>
      </c>
      <c r="I59" s="35">
        <f>SUM(I57:I58)</f>
        <v>32854</v>
      </c>
      <c r="J59" s="21"/>
      <c r="K59" s="21"/>
      <c r="L59" s="21"/>
      <c r="M59" s="21"/>
      <c r="N59" s="21"/>
      <c r="O59" s="21"/>
      <c r="P59" s="21"/>
      <c r="Q59" s="21"/>
      <c r="R59" s="21"/>
    </row>
    <row r="60" spans="1:18" s="25" customFormat="1" ht="15" customHeight="1" outlineLevel="3" x14ac:dyDescent="0.2">
      <c r="A60" s="21"/>
      <c r="B60" s="55" t="s">
        <v>36</v>
      </c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8"/>
    </row>
    <row r="61" spans="1:18" s="32" customFormat="1" ht="19.5" customHeight="1" x14ac:dyDescent="0.2">
      <c r="A61" s="28"/>
      <c r="B61" s="66" t="s">
        <v>37</v>
      </c>
      <c r="C61" s="66"/>
      <c r="D61" s="66"/>
      <c r="E61" s="29"/>
      <c r="F61" s="30"/>
      <c r="G61" s="31"/>
      <c r="H61" s="30">
        <f>H59+H54+H49+H38+H29+H17</f>
        <v>5110649.4406779669</v>
      </c>
      <c r="I61" s="30">
        <f>H61*1.18</f>
        <v>6030566.3400000008</v>
      </c>
      <c r="J61" s="28"/>
      <c r="K61" s="28"/>
      <c r="L61" s="28"/>
      <c r="M61" s="28"/>
      <c r="N61" s="28"/>
      <c r="O61" s="28"/>
      <c r="P61" s="28"/>
      <c r="Q61" s="28"/>
      <c r="R61" s="28"/>
    </row>
  </sheetData>
  <mergeCells count="40">
    <mergeCell ref="O2:R2"/>
    <mergeCell ref="F5:G5"/>
    <mergeCell ref="K5:K7"/>
    <mergeCell ref="L5:M5"/>
    <mergeCell ref="N5:O5"/>
    <mergeCell ref="P5:R5"/>
    <mergeCell ref="F6:F7"/>
    <mergeCell ref="G6:G7"/>
    <mergeCell ref="J6:J7"/>
    <mergeCell ref="L6:L7"/>
    <mergeCell ref="M6:M7"/>
    <mergeCell ref="N6:N7"/>
    <mergeCell ref="O6:O7"/>
    <mergeCell ref="P6:P7"/>
    <mergeCell ref="Q6:R6"/>
    <mergeCell ref="H5:I5"/>
    <mergeCell ref="H6:H7"/>
    <mergeCell ref="I6:I7"/>
    <mergeCell ref="B61:D61"/>
    <mergeCell ref="A5:A7"/>
    <mergeCell ref="B5:B7"/>
    <mergeCell ref="C5:C7"/>
    <mergeCell ref="D5:D7"/>
    <mergeCell ref="E5:E7"/>
    <mergeCell ref="A8:R8"/>
    <mergeCell ref="B18:R18"/>
    <mergeCell ref="A19:R19"/>
    <mergeCell ref="B30:R30"/>
    <mergeCell ref="A31:R31"/>
    <mergeCell ref="B38:C38"/>
    <mergeCell ref="B39:R39"/>
    <mergeCell ref="A40:R40"/>
    <mergeCell ref="B59:C59"/>
    <mergeCell ref="B60:R60"/>
    <mergeCell ref="B54:C54"/>
    <mergeCell ref="B49:C49"/>
    <mergeCell ref="B50:R50"/>
    <mergeCell ref="A51:R51"/>
    <mergeCell ref="B55:R55"/>
    <mergeCell ref="A56:R56"/>
  </mergeCells>
  <pageMargins left="0.74803149606299213" right="0.74803149606299213" top="0.98425196850393704" bottom="0.98425196850393704" header="0.51181102362204722" footer="0.51181102362204722"/>
  <pageSetup paperSize="9" scale="5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Горева Виктория Сергеевна</cp:lastModifiedBy>
  <cp:lastPrinted>2018-01-21T23:28:59Z</cp:lastPrinted>
  <dcterms:created xsi:type="dcterms:W3CDTF">2018-01-18T23:42:03Z</dcterms:created>
  <dcterms:modified xsi:type="dcterms:W3CDTF">2018-02-08T05:24:41Z</dcterms:modified>
</cp:coreProperties>
</file>