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alova_ta\Desktop\СКУД и СОТ по офису\НА ЗАКУПКУ\СОТ\"/>
    </mc:Choice>
  </mc:AlternateContent>
  <bookViews>
    <workbookView xWindow="0" yWindow="0" windowWidth="19200" windowHeight="10860" firstSheet="1" activeTab="1"/>
  </bookViews>
  <sheets>
    <sheet name="Сводный сметный расчет" sheetId="2" state="hidden" r:id="rId1"/>
    <sheet name="СОТ на торги" sheetId="3" r:id="rId2"/>
  </sheets>
  <definedNames>
    <definedName name="_xlnm.Print_Titles" localSheetId="0">'Сводный сметный расчет'!$25:$25</definedName>
  </definedNames>
  <calcPr calcId="162913"/>
</workbook>
</file>

<file path=xl/calcChain.xml><?xml version="1.0" encoding="utf-8"?>
<calcChain xmlns="http://schemas.openxmlformats.org/spreadsheetml/2006/main">
  <c r="H24" i="3" l="1"/>
  <c r="H25" i="3"/>
  <c r="H26" i="3"/>
  <c r="H27" i="3"/>
  <c r="H23" i="3"/>
  <c r="H21" i="3"/>
  <c r="H19" i="3"/>
  <c r="H17" i="3"/>
  <c r="H16" i="3"/>
  <c r="H40" i="2" l="1"/>
  <c r="H41" i="2" s="1"/>
  <c r="G40" i="2"/>
  <c r="G41" i="2" s="1"/>
  <c r="F40" i="2"/>
  <c r="F41" i="2" s="1"/>
  <c r="E40" i="2"/>
  <c r="E41" i="2" s="1"/>
  <c r="G25" i="3"/>
  <c r="G26" i="3" s="1"/>
  <c r="F17" i="3"/>
  <c r="F19" i="3" s="1"/>
  <c r="F21" i="3" s="1"/>
  <c r="F26" i="3" s="1"/>
  <c r="E17" i="3"/>
  <c r="E19" i="3" s="1"/>
  <c r="E21" i="3" s="1"/>
  <c r="E26" i="3" s="1"/>
  <c r="G43" i="2" l="1"/>
  <c r="G44" i="2" s="1"/>
  <c r="H43" i="2"/>
  <c r="H44" i="2" s="1"/>
  <c r="E43" i="2"/>
  <c r="E44" i="2" s="1"/>
  <c r="F43" i="2"/>
  <c r="F44" i="2" s="1"/>
  <c r="E28" i="3"/>
  <c r="H28" i="3" s="1"/>
  <c r="G28" i="3"/>
  <c r="F28" i="3"/>
  <c r="H35" i="2"/>
  <c r="H34" i="2"/>
  <c r="G29" i="3" l="1"/>
  <c r="G30" i="3" s="1"/>
  <c r="F29" i="3"/>
  <c r="F30" i="3" s="1"/>
  <c r="E29" i="3"/>
  <c r="H36" i="2"/>
  <c r="G36" i="2"/>
  <c r="G37" i="2" s="1"/>
  <c r="G33" i="3" l="1"/>
  <c r="E30" i="3"/>
  <c r="H30" i="3" s="1"/>
  <c r="H29" i="3"/>
  <c r="G32" i="3"/>
  <c r="F32" i="3"/>
  <c r="F33" i="3" s="1"/>
  <c r="E32" i="3"/>
  <c r="G38" i="2"/>
  <c r="G39" i="2" s="1"/>
  <c r="F28" i="2"/>
  <c r="F30" i="2" s="1"/>
  <c r="F32" i="2" s="1"/>
  <c r="F37" i="2" s="1"/>
  <c r="E28" i="2"/>
  <c r="E30" i="2" s="1"/>
  <c r="E32" i="2" s="1"/>
  <c r="E37" i="2" s="1"/>
  <c r="E38" i="2" s="1"/>
  <c r="H27" i="2"/>
  <c r="E33" i="3" l="1"/>
  <c r="H33" i="3" s="1"/>
  <c r="H32" i="3"/>
  <c r="F38" i="2"/>
  <c r="F39" i="2" s="1"/>
  <c r="E39" i="2"/>
  <c r="H28" i="2"/>
  <c r="H30" i="2" s="1"/>
  <c r="H32" i="2" s="1"/>
  <c r="H37" i="2" s="1"/>
  <c r="H38" i="2" l="1"/>
  <c r="H39" i="2" s="1"/>
</calcChain>
</file>

<file path=xl/sharedStrings.xml><?xml version="1.0" encoding="utf-8"?>
<sst xmlns="http://schemas.openxmlformats.org/spreadsheetml/2006/main" count="85" uniqueCount="55">
  <si>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</si>
  <si>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</si>
  <si>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</si>
  <si>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</si>
  <si>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</si>
  <si>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</si>
  <si>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</si>
  <si>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</si>
  <si>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</si>
  <si>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</si>
  <si>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</si>
  <si>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</si>
  <si>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</si>
  <si>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"Утвержден" «    »________________2017 г.</t>
  </si>
  <si>
    <t>«    »________________2017 г.</t>
  </si>
  <si>
    <t>В том числе возвратных сумм  руб.</t>
  </si>
  <si>
    <t>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</si>
  <si>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</si>
  <si>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</si>
  <si>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</si>
  <si>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</si>
  <si>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</si>
  <si>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</si>
  <si>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</si>
  <si>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</si>
  <si>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</si>
  <si>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Налоги и обязательные платежи</t>
  </si>
  <si>
    <t>Итого по сводному расчету</t>
  </si>
  <si>
    <t>НДС 18%</t>
  </si>
  <si>
    <t>Составил:</t>
  </si>
  <si>
    <t>Проверил:</t>
  </si>
  <si>
    <t>договор №397 от 21.11.17.</t>
  </si>
  <si>
    <t>Корректировка рабочей документации 96961,68/1,18</t>
  </si>
  <si>
    <t>МДС 81-35-2004</t>
  </si>
  <si>
    <t>Непредвиденные затраты 1,5%</t>
  </si>
  <si>
    <t>Итого с непредвиденными затратами</t>
  </si>
  <si>
    <t>Составлена в ценах по состоянию на 4кв.2017г.</t>
  </si>
  <si>
    <t>Общая сметная стоимость,тыс. руб.</t>
  </si>
  <si>
    <t>Сводный сметный расчет в сумме 26307,33 тыс.руб.</t>
  </si>
  <si>
    <t>ОСР.02-01.</t>
  </si>
  <si>
    <t>Монтаж СОТ и СКУД</t>
  </si>
  <si>
    <t>ОСР.02-02.</t>
  </si>
  <si>
    <t>ПНР СОТ и СКУД</t>
  </si>
  <si>
    <t>Индекс дефлятор (2018г) -4,6%</t>
  </si>
  <si>
    <t xml:space="preserve">Итого с индексом- дефлятором (2018г) </t>
  </si>
  <si>
    <t>Минэкономразвития октябрь 2017 г.</t>
  </si>
  <si>
    <t>Административное здание АО "ДРСК" в 34 кварталег.Благовещенска СОТ и СКУД</t>
  </si>
  <si>
    <t>Строительно-монтажные работы.  Система охранного теленаблюдения (СОТ)</t>
  </si>
  <si>
    <t>Пусконаладочные работы.Система охранного теленаблюдения (СОТ)</t>
  </si>
  <si>
    <t>Административное здание АО "ДРСК" в 34 квартале г.Благовещенска.  Система охранного теленаблюдения (СОТ).</t>
  </si>
  <si>
    <t>Составлена в ценах по состоянию на 4кв.2017г. и прогнозном уровне цен на 2018г.</t>
  </si>
  <si>
    <t>Общая сметная стоимость,  руб.</t>
  </si>
  <si>
    <t>ЛСР 02-01-01</t>
  </si>
  <si>
    <t>ЛСР 09-01-01</t>
  </si>
  <si>
    <t>№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</si>
</sst>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1" fillId="0" borderId="2" xfId="0" applyNumberFormat="1" applyFont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 vertical="top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 wrapText="1"/>
    </xf>
    <xf numFmtId="4" fontId="1" fillId="0" borderId="0" xfId="0" applyNumberFormat="1" applyFont="1"/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0"/>
  <sheetViews>
    <sheetView showGridLines="0" topLeftCell="A7" workbookViewId="0">
      <selection activeCell="C20" sqref="C20"/>
    </sheetView>
  </sheetViews>
  <sheetFormatPr defaultRowHeight="12.75" x14ac:dyDescent="0.2"/>
  <cols>
    <col min="1" max="1" width="5" style="1" customWidth="1"/>
    <col min="2" max="2" width="20.28515625" style="2" customWidth="1"/>
    <col min="3" max="3" width="51.28515625" style="2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85546875" style="8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14"/>
      <c r="D2" s="6"/>
      <c r="E2" s="6"/>
      <c r="F2" s="6"/>
      <c r="G2" s="6"/>
      <c r="H2" s="3"/>
    </row>
    <row r="3" spans="2:8" x14ac:dyDescent="0.2">
      <c r="D3" s="7" t="s">
        <v>8</v>
      </c>
      <c r="F3" s="3"/>
      <c r="G3" s="3"/>
      <c r="H3" s="3"/>
    </row>
    <row r="4" spans="2:8" x14ac:dyDescent="0.2">
      <c r="B4" s="2" t="s">
        <v>13</v>
      </c>
      <c r="C4" s="15"/>
      <c r="D4" s="3"/>
      <c r="E4" s="7"/>
      <c r="F4" s="3"/>
      <c r="G4" s="3"/>
      <c r="H4" s="3"/>
    </row>
    <row r="5" spans="2:8" x14ac:dyDescent="0.2">
      <c r="D5" s="3"/>
      <c r="E5" s="7"/>
      <c r="F5" s="3"/>
      <c r="G5" s="3"/>
      <c r="H5" s="3"/>
    </row>
    <row r="6" spans="2:8" x14ac:dyDescent="0.2">
      <c r="B6" s="2" t="s">
        <v>38</v>
      </c>
      <c r="D6" s="3"/>
      <c r="E6" s="7"/>
      <c r="F6" s="3"/>
      <c r="G6" s="3"/>
      <c r="H6" s="3"/>
    </row>
    <row r="7" spans="2:8" x14ac:dyDescent="0.2">
      <c r="B7" s="2" t="s">
        <v>15</v>
      </c>
      <c r="D7" s="3"/>
      <c r="E7" s="3"/>
      <c r="F7" s="3"/>
      <c r="G7" s="3"/>
      <c r="H7" s="3"/>
    </row>
    <row r="8" spans="2:8" x14ac:dyDescent="0.2">
      <c r="C8" s="14"/>
      <c r="D8" s="6"/>
      <c r="E8" s="9"/>
      <c r="F8" s="6"/>
      <c r="G8" s="6"/>
      <c r="H8" s="3"/>
    </row>
    <row r="9" spans="2:8" x14ac:dyDescent="0.2">
      <c r="D9" s="7" t="s">
        <v>9</v>
      </c>
      <c r="F9" s="3"/>
      <c r="G9" s="3"/>
      <c r="H9" s="3"/>
    </row>
    <row r="10" spans="2:8" x14ac:dyDescent="0.2">
      <c r="D10" s="3"/>
      <c r="E10" s="7"/>
      <c r="F10" s="3"/>
      <c r="G10" s="3"/>
      <c r="H10" s="3"/>
    </row>
    <row r="11" spans="2:8" x14ac:dyDescent="0.2">
      <c r="B11" s="2" t="s">
        <v>14</v>
      </c>
      <c r="H11" s="3"/>
    </row>
    <row r="12" spans="2:8" x14ac:dyDescent="0.2">
      <c r="G12" s="3"/>
      <c r="H12" s="3"/>
    </row>
    <row r="13" spans="2:8" x14ac:dyDescent="0.2">
      <c r="D13" s="10" t="s">
        <v>6</v>
      </c>
      <c r="F13" s="3"/>
      <c r="G13" s="3"/>
      <c r="H13" s="3"/>
    </row>
    <row r="14" spans="2:8" x14ac:dyDescent="0.2">
      <c r="D14" s="11"/>
      <c r="F14" s="3"/>
      <c r="G14" s="3"/>
      <c r="H14" s="3"/>
    </row>
    <row r="15" spans="2:8" x14ac:dyDescent="0.2">
      <c r="C15" s="14" t="s">
        <v>46</v>
      </c>
      <c r="D15" s="12"/>
      <c r="E15" s="9"/>
      <c r="F15" s="6"/>
      <c r="G15" s="6"/>
      <c r="H15" s="3"/>
    </row>
    <row r="16" spans="2:8" x14ac:dyDescent="0.2">
      <c r="D16" s="13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36</v>
      </c>
      <c r="D18" s="11"/>
      <c r="E18" s="3"/>
      <c r="F18" s="3"/>
      <c r="G18" s="3"/>
      <c r="H18" s="3"/>
    </row>
    <row r="19" spans="1:8" x14ac:dyDescent="0.2">
      <c r="D19" s="11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38" t="s">
        <v>1</v>
      </c>
      <c r="B21" s="39" t="s">
        <v>10</v>
      </c>
      <c r="C21" s="39" t="s">
        <v>11</v>
      </c>
      <c r="D21" s="40" t="s">
        <v>16</v>
      </c>
      <c r="E21" s="40"/>
      <c r="F21" s="40"/>
      <c r="G21" s="40"/>
      <c r="H21" s="38" t="s">
        <v>37</v>
      </c>
    </row>
    <row r="22" spans="1:8" x14ac:dyDescent="0.2">
      <c r="A22" s="38"/>
      <c r="B22" s="39"/>
      <c r="C22" s="39"/>
      <c r="D22" s="38" t="s">
        <v>12</v>
      </c>
      <c r="E22" s="38" t="s">
        <v>2</v>
      </c>
      <c r="F22" s="38" t="s">
        <v>3</v>
      </c>
      <c r="G22" s="38" t="s">
        <v>4</v>
      </c>
      <c r="H22" s="38"/>
    </row>
    <row r="23" spans="1:8" x14ac:dyDescent="0.2">
      <c r="A23" s="38"/>
      <c r="B23" s="39"/>
      <c r="C23" s="39"/>
      <c r="D23" s="38"/>
      <c r="E23" s="38"/>
      <c r="F23" s="38"/>
      <c r="G23" s="38"/>
      <c r="H23" s="38"/>
    </row>
    <row r="24" spans="1:8" x14ac:dyDescent="0.2">
      <c r="A24" s="38"/>
      <c r="B24" s="39"/>
      <c r="C24" s="39"/>
      <c r="D24" s="38"/>
      <c r="E24" s="38"/>
      <c r="F24" s="38"/>
      <c r="G24" s="38"/>
      <c r="H24" s="38"/>
    </row>
    <row r="25" spans="1:8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x14ac:dyDescent="0.2">
      <c r="A26" s="41" t="s">
        <v>17</v>
      </c>
      <c r="B26" s="42"/>
      <c r="C26" s="42"/>
      <c r="D26" s="42"/>
      <c r="E26" s="42"/>
      <c r="F26" s="42"/>
      <c r="G26" s="42"/>
      <c r="H26" s="42"/>
    </row>
    <row r="27" spans="1:8" x14ac:dyDescent="0.2">
      <c r="A27" s="18">
        <v>1</v>
      </c>
      <c r="B27" s="19" t="s">
        <v>39</v>
      </c>
      <c r="C27" s="19" t="s">
        <v>40</v>
      </c>
      <c r="D27" s="20"/>
      <c r="E27" s="21">
        <v>5881.88</v>
      </c>
      <c r="F27" s="21">
        <v>14042.16</v>
      </c>
      <c r="G27" s="20"/>
      <c r="H27" s="21">
        <f>E27+F27</f>
        <v>19924.04</v>
      </c>
    </row>
    <row r="28" spans="1:8" ht="27.95" customHeight="1" x14ac:dyDescent="0.2">
      <c r="A28" s="22"/>
      <c r="B28" s="36" t="s">
        <v>18</v>
      </c>
      <c r="C28" s="37"/>
      <c r="D28" s="20"/>
      <c r="E28" s="21">
        <f>SUM(E27:E27)</f>
        <v>5881.88</v>
      </c>
      <c r="F28" s="21">
        <f>SUM(F27:F27)</f>
        <v>14042.16</v>
      </c>
      <c r="G28" s="20"/>
      <c r="H28" s="21">
        <f>SUM(H27:H27)</f>
        <v>19924.04</v>
      </c>
    </row>
    <row r="29" spans="1:8" x14ac:dyDescent="0.2">
      <c r="A29" s="41" t="s">
        <v>19</v>
      </c>
      <c r="B29" s="42"/>
      <c r="C29" s="42"/>
      <c r="D29" s="42"/>
      <c r="E29" s="42"/>
      <c r="F29" s="42"/>
      <c r="G29" s="42"/>
      <c r="H29" s="42"/>
    </row>
    <row r="30" spans="1:8" x14ac:dyDescent="0.2">
      <c r="A30" s="22"/>
      <c r="B30" s="36" t="s">
        <v>20</v>
      </c>
      <c r="C30" s="37"/>
      <c r="D30" s="20"/>
      <c r="E30" s="21">
        <f>SUM(E28:E29)</f>
        <v>5881.88</v>
      </c>
      <c r="F30" s="21">
        <f>SUM(F28:F29)</f>
        <v>14042.16</v>
      </c>
      <c r="G30" s="20"/>
      <c r="H30" s="21">
        <f>SUM(H28:H29)</f>
        <v>19924.04</v>
      </c>
    </row>
    <row r="31" spans="1:8" x14ac:dyDescent="0.2">
      <c r="A31" s="41" t="s">
        <v>21</v>
      </c>
      <c r="B31" s="42"/>
      <c r="C31" s="42"/>
      <c r="D31" s="42"/>
      <c r="E31" s="42"/>
      <c r="F31" s="42"/>
      <c r="G31" s="42"/>
      <c r="H31" s="42"/>
    </row>
    <row r="32" spans="1:8" x14ac:dyDescent="0.2">
      <c r="A32" s="22"/>
      <c r="B32" s="36" t="s">
        <v>22</v>
      </c>
      <c r="C32" s="37"/>
      <c r="D32" s="20"/>
      <c r="E32" s="21">
        <f>SUM(E30:E31)</f>
        <v>5881.88</v>
      </c>
      <c r="F32" s="21">
        <f>SUM(F30:F31)</f>
        <v>14042.16</v>
      </c>
      <c r="G32" s="20"/>
      <c r="H32" s="21">
        <f>SUM(H30:H31)</f>
        <v>19924.04</v>
      </c>
    </row>
    <row r="33" spans="1:8" x14ac:dyDescent="0.2">
      <c r="A33" s="41" t="s">
        <v>23</v>
      </c>
      <c r="B33" s="42"/>
      <c r="C33" s="42"/>
      <c r="D33" s="42"/>
      <c r="E33" s="42"/>
      <c r="F33" s="42"/>
      <c r="G33" s="42"/>
      <c r="H33" s="42"/>
    </row>
    <row r="34" spans="1:8" x14ac:dyDescent="0.2">
      <c r="A34" s="18">
        <v>2</v>
      </c>
      <c r="B34" s="19" t="s">
        <v>41</v>
      </c>
      <c r="C34" s="19" t="s">
        <v>42</v>
      </c>
      <c r="D34" s="20"/>
      <c r="E34" s="21"/>
      <c r="F34" s="20"/>
      <c r="G34" s="20">
        <v>992.71</v>
      </c>
      <c r="H34" s="21">
        <f>G34</f>
        <v>992.71</v>
      </c>
    </row>
    <row r="35" spans="1:8" ht="25.5" x14ac:dyDescent="0.2">
      <c r="A35" s="18"/>
      <c r="B35" s="19" t="s">
        <v>31</v>
      </c>
      <c r="C35" s="19" t="s">
        <v>32</v>
      </c>
      <c r="D35" s="20"/>
      <c r="E35" s="21"/>
      <c r="F35" s="20"/>
      <c r="G35" s="20">
        <v>82.17</v>
      </c>
      <c r="H35" s="21">
        <f>G35</f>
        <v>82.17</v>
      </c>
    </row>
    <row r="36" spans="1:8" x14ac:dyDescent="0.2">
      <c r="A36" s="22"/>
      <c r="B36" s="36" t="s">
        <v>24</v>
      </c>
      <c r="C36" s="37"/>
      <c r="D36" s="20"/>
      <c r="E36" s="21"/>
      <c r="F36" s="20"/>
      <c r="G36" s="20">
        <f>SUM(G34:G35)</f>
        <v>1074.8800000000001</v>
      </c>
      <c r="H36" s="21">
        <f>SUM(H34:H35)</f>
        <v>1074.8800000000001</v>
      </c>
    </row>
    <row r="37" spans="1:8" x14ac:dyDescent="0.2">
      <c r="A37" s="22"/>
      <c r="B37" s="36" t="s">
        <v>25</v>
      </c>
      <c r="C37" s="37"/>
      <c r="D37" s="20"/>
      <c r="E37" s="21">
        <f>E32</f>
        <v>5881.88</v>
      </c>
      <c r="F37" s="21">
        <f>F32</f>
        <v>14042.16</v>
      </c>
      <c r="G37" s="20">
        <f>G36</f>
        <v>1074.8800000000001</v>
      </c>
      <c r="H37" s="21">
        <f>H32+H36</f>
        <v>20998.920000000002</v>
      </c>
    </row>
    <row r="38" spans="1:8" x14ac:dyDescent="0.2">
      <c r="A38" s="22">
        <v>3</v>
      </c>
      <c r="B38" s="24" t="s">
        <v>33</v>
      </c>
      <c r="C38" s="25" t="s">
        <v>34</v>
      </c>
      <c r="D38" s="20"/>
      <c r="E38" s="23">
        <f>E37*0.015</f>
        <v>88.228200000000001</v>
      </c>
      <c r="F38" s="23">
        <f>F37*0.015</f>
        <v>210.63239999999999</v>
      </c>
      <c r="G38" s="26">
        <f>G37*0.015</f>
        <v>16.123200000000001</v>
      </c>
      <c r="H38" s="23">
        <f>H37*0.015</f>
        <v>314.98380000000003</v>
      </c>
    </row>
    <row r="39" spans="1:8" x14ac:dyDescent="0.2">
      <c r="A39" s="22"/>
      <c r="B39" s="24"/>
      <c r="C39" s="25" t="s">
        <v>35</v>
      </c>
      <c r="D39" s="20"/>
      <c r="E39" s="23">
        <f>E37+E38</f>
        <v>5970.1081999999997</v>
      </c>
      <c r="F39" s="23">
        <f>F37+F38</f>
        <v>14252.7924</v>
      </c>
      <c r="G39" s="26">
        <f>G37+G38</f>
        <v>1091.0032000000001</v>
      </c>
      <c r="H39" s="23">
        <f>H37+H38</f>
        <v>21313.903800000004</v>
      </c>
    </row>
    <row r="40" spans="1:8" ht="25.5" x14ac:dyDescent="0.2">
      <c r="A40" s="22">
        <v>4</v>
      </c>
      <c r="B40" s="27" t="s">
        <v>45</v>
      </c>
      <c r="C40" s="28" t="s">
        <v>43</v>
      </c>
      <c r="D40" s="20"/>
      <c r="E40" s="23">
        <f>E39*0.046</f>
        <v>274.62497719999999</v>
      </c>
      <c r="F40" s="23">
        <f>F39*0.046</f>
        <v>655.62845040000002</v>
      </c>
      <c r="G40" s="26">
        <f>G39*0.046</f>
        <v>50.186147200000001</v>
      </c>
      <c r="H40" s="23">
        <f>H39*0.046</f>
        <v>980.43957480000017</v>
      </c>
    </row>
    <row r="41" spans="1:8" x14ac:dyDescent="0.2">
      <c r="A41" s="22"/>
      <c r="B41" s="27"/>
      <c r="C41" s="28" t="s">
        <v>44</v>
      </c>
      <c r="D41" s="20"/>
      <c r="E41" s="23">
        <f>E39+E40</f>
        <v>6244.7331771999998</v>
      </c>
      <c r="F41" s="23">
        <f t="shared" ref="F41:H41" si="0">F39+F40</f>
        <v>14908.4208504</v>
      </c>
      <c r="G41" s="23">
        <f t="shared" si="0"/>
        <v>1141.1893472000002</v>
      </c>
      <c r="H41" s="23">
        <f t="shared" si="0"/>
        <v>22294.343374800002</v>
      </c>
    </row>
    <row r="42" spans="1:8" ht="12.75" customHeight="1" x14ac:dyDescent="0.2">
      <c r="A42" s="41" t="s">
        <v>26</v>
      </c>
      <c r="B42" s="42"/>
      <c r="C42" s="42"/>
      <c r="D42" s="42"/>
      <c r="E42" s="42"/>
      <c r="F42" s="42"/>
      <c r="G42" s="42"/>
      <c r="H42" s="42"/>
    </row>
    <row r="43" spans="1:8" x14ac:dyDescent="0.2">
      <c r="A43" s="22">
        <v>5</v>
      </c>
      <c r="B43" s="36" t="s">
        <v>28</v>
      </c>
      <c r="C43" s="37"/>
      <c r="D43" s="20"/>
      <c r="E43" s="26">
        <f>E41*0.18</f>
        <v>1124.0519718959999</v>
      </c>
      <c r="F43" s="26">
        <f t="shared" ref="F43:H43" si="1">F41*0.18</f>
        <v>2683.5157530719998</v>
      </c>
      <c r="G43" s="26">
        <f t="shared" si="1"/>
        <v>205.41408249600002</v>
      </c>
      <c r="H43" s="26">
        <f t="shared" si="1"/>
        <v>4012.9818074640002</v>
      </c>
    </row>
    <row r="44" spans="1:8" ht="12.75" customHeight="1" x14ac:dyDescent="0.2">
      <c r="A44" s="22"/>
      <c r="B44" s="36" t="s">
        <v>27</v>
      </c>
      <c r="C44" s="37"/>
      <c r="D44" s="20"/>
      <c r="E44" s="23">
        <f>E41+E43</f>
        <v>7368.7851490960002</v>
      </c>
      <c r="F44" s="23">
        <f t="shared" ref="F44:H44" si="2">F41+F43</f>
        <v>17591.936603472001</v>
      </c>
      <c r="G44" s="23">
        <f t="shared" si="2"/>
        <v>1346.6034296960001</v>
      </c>
      <c r="H44" s="23">
        <f t="shared" si="2"/>
        <v>26307.325182264001</v>
      </c>
    </row>
    <row r="47" spans="1:8" x14ac:dyDescent="0.2">
      <c r="B47" s="2" t="s">
        <v>29</v>
      </c>
      <c r="C47" s="14"/>
    </row>
    <row r="50" spans="2:3" x14ac:dyDescent="0.2">
      <c r="B50" s="2" t="s">
        <v>30</v>
      </c>
      <c r="C50" s="14"/>
    </row>
  </sheetData>
  <mergeCells count="21">
    <mergeCell ref="A42:H42"/>
    <mergeCell ref="B43:C43"/>
    <mergeCell ref="B44:C44"/>
    <mergeCell ref="A33:H33"/>
    <mergeCell ref="B36:C36"/>
    <mergeCell ref="B37:C37"/>
    <mergeCell ref="B32:C32"/>
    <mergeCell ref="A21:A24"/>
    <mergeCell ref="B21:B24"/>
    <mergeCell ref="C21:C24"/>
    <mergeCell ref="D21:G21"/>
    <mergeCell ref="A26:H26"/>
    <mergeCell ref="B28:C28"/>
    <mergeCell ref="A29:H29"/>
    <mergeCell ref="B30:C30"/>
    <mergeCell ref="A31:H31"/>
    <mergeCell ref="H21:H24"/>
    <mergeCell ref="D22:D24"/>
    <mergeCell ref="E22:E24"/>
    <mergeCell ref="F22:F24"/>
    <mergeCell ref="G22:G24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G3" sqref="G3"/>
    </sheetView>
  </sheetViews>
  <sheetFormatPr defaultRowHeight="12.75" x14ac:dyDescent="0.2"/>
  <cols>
    <col min="1" max="1" width="5" style="1" customWidth="1"/>
    <col min="2" max="2" width="20.28515625" style="2" customWidth="1"/>
    <col min="3" max="3" width="51.28515625" style="2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85546875" style="8" customWidth="1"/>
    <col min="9" max="16384" width="9.140625" style="5"/>
  </cols>
  <sheetData>
    <row r="1" spans="1:8" x14ac:dyDescent="0.2">
      <c r="G1" s="3"/>
      <c r="H1" s="3"/>
    </row>
    <row r="2" spans="1:8" x14ac:dyDescent="0.2">
      <c r="D2" s="10" t="s">
        <v>6</v>
      </c>
      <c r="F2" s="3"/>
      <c r="G2" s="3" t="s">
        <v>54</v>
      </c>
      <c r="H2" s="3"/>
    </row>
    <row r="3" spans="1:8" x14ac:dyDescent="0.2">
      <c r="D3" s="11"/>
      <c r="F3" s="3"/>
      <c r="G3" s="3"/>
      <c r="H3" s="3"/>
    </row>
    <row r="4" spans="1:8" ht="30" customHeight="1" x14ac:dyDescent="0.2">
      <c r="A4" s="30"/>
      <c r="B4" s="43" t="s">
        <v>49</v>
      </c>
      <c r="C4" s="43"/>
      <c r="D4" s="43"/>
      <c r="E4" s="43"/>
      <c r="F4" s="43"/>
      <c r="G4" s="43"/>
      <c r="H4" s="30"/>
    </row>
    <row r="5" spans="1:8" x14ac:dyDescent="0.2">
      <c r="D5" s="13" t="s">
        <v>0</v>
      </c>
      <c r="F5" s="3"/>
      <c r="G5" s="3"/>
      <c r="H5" s="3"/>
    </row>
    <row r="6" spans="1:8" x14ac:dyDescent="0.2">
      <c r="H6" s="3"/>
    </row>
    <row r="7" spans="1:8" x14ac:dyDescent="0.2">
      <c r="B7" s="2" t="s">
        <v>50</v>
      </c>
      <c r="D7" s="11"/>
      <c r="E7" s="3"/>
      <c r="F7" s="3"/>
      <c r="G7" s="3"/>
      <c r="H7" s="3"/>
    </row>
    <row r="8" spans="1:8" x14ac:dyDescent="0.2">
      <c r="D8" s="11"/>
      <c r="E8" s="3"/>
      <c r="F8" s="3"/>
      <c r="G8" s="3"/>
      <c r="H8" s="3"/>
    </row>
    <row r="9" spans="1:8" x14ac:dyDescent="0.2">
      <c r="D9" s="3"/>
      <c r="E9" s="3"/>
      <c r="F9" s="3"/>
      <c r="G9" s="3"/>
      <c r="H9" s="3"/>
    </row>
    <row r="10" spans="1:8" ht="12.75" customHeight="1" x14ac:dyDescent="0.2">
      <c r="A10" s="38" t="s">
        <v>1</v>
      </c>
      <c r="B10" s="39" t="s">
        <v>10</v>
      </c>
      <c r="C10" s="39" t="s">
        <v>11</v>
      </c>
      <c r="D10" s="40" t="s">
        <v>16</v>
      </c>
      <c r="E10" s="40"/>
      <c r="F10" s="40"/>
      <c r="G10" s="40"/>
      <c r="H10" s="38" t="s">
        <v>51</v>
      </c>
    </row>
    <row r="11" spans="1:8" x14ac:dyDescent="0.2">
      <c r="A11" s="38"/>
      <c r="B11" s="39"/>
      <c r="C11" s="39"/>
      <c r="D11" s="38" t="s">
        <v>12</v>
      </c>
      <c r="E11" s="38" t="s">
        <v>2</v>
      </c>
      <c r="F11" s="38" t="s">
        <v>3</v>
      </c>
      <c r="G11" s="38" t="s">
        <v>4</v>
      </c>
      <c r="H11" s="38"/>
    </row>
    <row r="12" spans="1:8" x14ac:dyDescent="0.2">
      <c r="A12" s="38"/>
      <c r="B12" s="39"/>
      <c r="C12" s="39"/>
      <c r="D12" s="38"/>
      <c r="E12" s="38"/>
      <c r="F12" s="38"/>
      <c r="G12" s="38"/>
      <c r="H12" s="38"/>
    </row>
    <row r="13" spans="1:8" x14ac:dyDescent="0.2">
      <c r="A13" s="38"/>
      <c r="B13" s="39"/>
      <c r="C13" s="39"/>
      <c r="D13" s="38"/>
      <c r="E13" s="38"/>
      <c r="F13" s="38"/>
      <c r="G13" s="38"/>
      <c r="H13" s="38"/>
    </row>
    <row r="14" spans="1:8" x14ac:dyDescent="0.2">
      <c r="A14" s="16">
        <v>1</v>
      </c>
      <c r="B14" s="17">
        <v>2</v>
      </c>
      <c r="C14" s="17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</row>
    <row r="15" spans="1:8" x14ac:dyDescent="0.2">
      <c r="A15" s="41" t="s">
        <v>17</v>
      </c>
      <c r="B15" s="42"/>
      <c r="C15" s="42"/>
      <c r="D15" s="42"/>
      <c r="E15" s="42"/>
      <c r="F15" s="42"/>
      <c r="G15" s="42"/>
      <c r="H15" s="42"/>
    </row>
    <row r="16" spans="1:8" ht="25.5" x14ac:dyDescent="0.2">
      <c r="A16" s="18">
        <v>1</v>
      </c>
      <c r="B16" s="19" t="s">
        <v>52</v>
      </c>
      <c r="C16" s="19" t="s">
        <v>47</v>
      </c>
      <c r="D16" s="31"/>
      <c r="E16" s="32">
        <v>2137238</v>
      </c>
      <c r="F16" s="32">
        <v>9289071</v>
      </c>
      <c r="G16" s="31"/>
      <c r="H16" s="32">
        <f>SUM(D16:G16)</f>
        <v>11426309</v>
      </c>
    </row>
    <row r="17" spans="1:10" ht="27.95" customHeight="1" x14ac:dyDescent="0.2">
      <c r="A17" s="22"/>
      <c r="B17" s="36" t="s">
        <v>18</v>
      </c>
      <c r="C17" s="37"/>
      <c r="D17" s="31"/>
      <c r="E17" s="32">
        <f>SUM(E16:E16)</f>
        <v>2137238</v>
      </c>
      <c r="F17" s="32">
        <f>SUM(F16:F16)</f>
        <v>9289071</v>
      </c>
      <c r="G17" s="31"/>
      <c r="H17" s="32">
        <f>SUM(D17:G17)</f>
        <v>11426309</v>
      </c>
    </row>
    <row r="18" spans="1:10" x14ac:dyDescent="0.2">
      <c r="A18" s="41" t="s">
        <v>19</v>
      </c>
      <c r="B18" s="42"/>
      <c r="C18" s="42"/>
      <c r="D18" s="42"/>
      <c r="E18" s="42"/>
      <c r="F18" s="42"/>
      <c r="G18" s="42"/>
      <c r="H18" s="42"/>
    </row>
    <row r="19" spans="1:10" x14ac:dyDescent="0.2">
      <c r="A19" s="22"/>
      <c r="B19" s="36" t="s">
        <v>20</v>
      </c>
      <c r="C19" s="37"/>
      <c r="D19" s="31"/>
      <c r="E19" s="32">
        <f>SUM(E17:E18)</f>
        <v>2137238</v>
      </c>
      <c r="F19" s="32">
        <f>SUM(F17:F18)</f>
        <v>9289071</v>
      </c>
      <c r="G19" s="31"/>
      <c r="H19" s="32">
        <f>SUM(D19:G19)</f>
        <v>11426309</v>
      </c>
    </row>
    <row r="20" spans="1:10" x14ac:dyDescent="0.2">
      <c r="A20" s="41" t="s">
        <v>21</v>
      </c>
      <c r="B20" s="42"/>
      <c r="C20" s="42"/>
      <c r="D20" s="42"/>
      <c r="E20" s="42"/>
      <c r="F20" s="42"/>
      <c r="G20" s="42"/>
      <c r="H20" s="42"/>
    </row>
    <row r="21" spans="1:10" x14ac:dyDescent="0.2">
      <c r="A21" s="22"/>
      <c r="B21" s="36" t="s">
        <v>22</v>
      </c>
      <c r="C21" s="37"/>
      <c r="D21" s="31"/>
      <c r="E21" s="32">
        <f>SUM(E19:E20)</f>
        <v>2137238</v>
      </c>
      <c r="F21" s="32">
        <f>SUM(F19:F20)</f>
        <v>9289071</v>
      </c>
      <c r="G21" s="31"/>
      <c r="H21" s="32">
        <f>SUM(D21:G21)</f>
        <v>11426309</v>
      </c>
    </row>
    <row r="22" spans="1:10" x14ac:dyDescent="0.2">
      <c r="A22" s="41" t="s">
        <v>23</v>
      </c>
      <c r="B22" s="42"/>
      <c r="C22" s="42"/>
      <c r="D22" s="42"/>
      <c r="E22" s="42"/>
      <c r="F22" s="42"/>
      <c r="G22" s="42"/>
      <c r="H22" s="42"/>
    </row>
    <row r="23" spans="1:10" ht="25.5" x14ac:dyDescent="0.2">
      <c r="A23" s="18">
        <v>2</v>
      </c>
      <c r="B23" s="19" t="s">
        <v>53</v>
      </c>
      <c r="C23" s="19" t="s">
        <v>48</v>
      </c>
      <c r="D23" s="31"/>
      <c r="E23" s="32"/>
      <c r="F23" s="31"/>
      <c r="G23" s="31">
        <v>617759</v>
      </c>
      <c r="H23" s="32">
        <f>SUM(D23:G23)</f>
        <v>617759</v>
      </c>
    </row>
    <row r="24" spans="1:10" hidden="1" x14ac:dyDescent="0.2">
      <c r="A24" s="18"/>
      <c r="B24" s="19"/>
      <c r="C24" s="19"/>
      <c r="D24" s="31"/>
      <c r="E24" s="32"/>
      <c r="F24" s="31"/>
      <c r="G24" s="31"/>
      <c r="H24" s="32">
        <f t="shared" ref="H24:H30" si="0">SUM(D24:G24)</f>
        <v>0</v>
      </c>
    </row>
    <row r="25" spans="1:10" x14ac:dyDescent="0.2">
      <c r="A25" s="22"/>
      <c r="B25" s="36" t="s">
        <v>24</v>
      </c>
      <c r="C25" s="37"/>
      <c r="D25" s="31"/>
      <c r="E25" s="32"/>
      <c r="F25" s="31"/>
      <c r="G25" s="31">
        <f>SUM(G23:G24)</f>
        <v>617759</v>
      </c>
      <c r="H25" s="32">
        <f t="shared" si="0"/>
        <v>617759</v>
      </c>
    </row>
    <row r="26" spans="1:10" x14ac:dyDescent="0.2">
      <c r="A26" s="22"/>
      <c r="B26" s="36" t="s">
        <v>25</v>
      </c>
      <c r="C26" s="37"/>
      <c r="D26" s="31"/>
      <c r="E26" s="32">
        <f>E21</f>
        <v>2137238</v>
      </c>
      <c r="F26" s="32">
        <f>F21</f>
        <v>9289071</v>
      </c>
      <c r="G26" s="31">
        <f>G25</f>
        <v>617759</v>
      </c>
      <c r="H26" s="32">
        <f t="shared" si="0"/>
        <v>12044068</v>
      </c>
    </row>
    <row r="27" spans="1:10" x14ac:dyDescent="0.2">
      <c r="A27" s="22">
        <v>3</v>
      </c>
      <c r="B27" s="27" t="s">
        <v>33</v>
      </c>
      <c r="C27" s="28" t="s">
        <v>34</v>
      </c>
      <c r="D27" s="31"/>
      <c r="E27" s="32">
        <v>32058.57</v>
      </c>
      <c r="F27" s="32">
        <v>139336.07</v>
      </c>
      <c r="G27" s="31">
        <v>9266.39</v>
      </c>
      <c r="H27" s="32">
        <f t="shared" si="0"/>
        <v>180661.03000000003</v>
      </c>
    </row>
    <row r="28" spans="1:10" x14ac:dyDescent="0.2">
      <c r="A28" s="22"/>
      <c r="B28" s="27"/>
      <c r="C28" s="28" t="s">
        <v>35</v>
      </c>
      <c r="D28" s="31"/>
      <c r="E28" s="32">
        <f>E26+E27</f>
        <v>2169296.5699999998</v>
      </c>
      <c r="F28" s="32">
        <f>F26+F27</f>
        <v>9428407.0700000003</v>
      </c>
      <c r="G28" s="31">
        <f>G26+G27</f>
        <v>627025.39</v>
      </c>
      <c r="H28" s="32">
        <f t="shared" si="0"/>
        <v>12224729.030000001</v>
      </c>
    </row>
    <row r="29" spans="1:10" ht="25.5" x14ac:dyDescent="0.2">
      <c r="A29" s="22">
        <v>4</v>
      </c>
      <c r="B29" s="29" t="s">
        <v>45</v>
      </c>
      <c r="C29" s="28" t="s">
        <v>43</v>
      </c>
      <c r="D29" s="31"/>
      <c r="E29" s="32">
        <f>E28*0.046</f>
        <v>99787.642219999994</v>
      </c>
      <c r="F29" s="32">
        <f>F28*0.046</f>
        <v>433706.72522000002</v>
      </c>
      <c r="G29" s="31">
        <f>G28*0.046</f>
        <v>28843.167939999999</v>
      </c>
      <c r="H29" s="32">
        <f t="shared" si="0"/>
        <v>562337.53538000002</v>
      </c>
      <c r="J29" s="35"/>
    </row>
    <row r="30" spans="1:10" x14ac:dyDescent="0.2">
      <c r="A30" s="22"/>
      <c r="B30" s="27"/>
      <c r="C30" s="28" t="s">
        <v>44</v>
      </c>
      <c r="D30" s="33"/>
      <c r="E30" s="34">
        <f>E28+E29</f>
        <v>2269084.2122199996</v>
      </c>
      <c r="F30" s="34">
        <f t="shared" ref="F30:G30" si="1">F28+F29</f>
        <v>9862113.7952200007</v>
      </c>
      <c r="G30" s="34">
        <f t="shared" si="1"/>
        <v>655868.55793999997</v>
      </c>
      <c r="H30" s="34">
        <f t="shared" si="0"/>
        <v>12787066.565380001</v>
      </c>
    </row>
    <row r="31" spans="1:10" x14ac:dyDescent="0.2">
      <c r="A31" s="41" t="s">
        <v>26</v>
      </c>
      <c r="B31" s="42"/>
      <c r="C31" s="42"/>
      <c r="D31" s="42"/>
      <c r="E31" s="42"/>
      <c r="F31" s="42"/>
      <c r="G31" s="42"/>
      <c r="H31" s="42"/>
    </row>
    <row r="32" spans="1:10" x14ac:dyDescent="0.2">
      <c r="A32" s="22">
        <v>5</v>
      </c>
      <c r="B32" s="36" t="s">
        <v>28</v>
      </c>
      <c r="C32" s="37"/>
      <c r="D32" s="31"/>
      <c r="E32" s="31">
        <f>E30*0.18</f>
        <v>408435.15819959994</v>
      </c>
      <c r="F32" s="31">
        <f t="shared" ref="F32:G32" si="2">F30*0.18</f>
        <v>1775180.4831396001</v>
      </c>
      <c r="G32" s="31">
        <f t="shared" si="2"/>
        <v>118056.34042919999</v>
      </c>
      <c r="H32" s="31">
        <f>SUM(E32:G32)</f>
        <v>2301671.9817683999</v>
      </c>
    </row>
    <row r="33" spans="1:8" x14ac:dyDescent="0.2">
      <c r="A33" s="22"/>
      <c r="B33" s="36" t="s">
        <v>27</v>
      </c>
      <c r="C33" s="37"/>
      <c r="D33" s="33"/>
      <c r="E33" s="34">
        <f>E30+E32</f>
        <v>2677519.3704195996</v>
      </c>
      <c r="F33" s="34">
        <f t="shared" ref="F33:G33" si="3">F30+F32</f>
        <v>11637294.278359601</v>
      </c>
      <c r="G33" s="34">
        <f t="shared" si="3"/>
        <v>773924.89836919995</v>
      </c>
      <c r="H33" s="33">
        <f>SUM(E33:G33)</f>
        <v>15088738.547148401</v>
      </c>
    </row>
    <row r="36" spans="1:8" x14ac:dyDescent="0.2">
      <c r="B36" s="2" t="s">
        <v>29</v>
      </c>
      <c r="C36" s="14"/>
    </row>
    <row r="39" spans="1:8" x14ac:dyDescent="0.2">
      <c r="B39" s="2" t="s">
        <v>30</v>
      </c>
      <c r="C39" s="14"/>
    </row>
  </sheetData>
  <mergeCells count="22">
    <mergeCell ref="B33:C33"/>
    <mergeCell ref="A15:H15"/>
    <mergeCell ref="B17:C17"/>
    <mergeCell ref="A18:H18"/>
    <mergeCell ref="B19:C19"/>
    <mergeCell ref="A20:H20"/>
    <mergeCell ref="B21:C21"/>
    <mergeCell ref="A22:H22"/>
    <mergeCell ref="B25:C25"/>
    <mergeCell ref="B26:C26"/>
    <mergeCell ref="A31:H31"/>
    <mergeCell ref="B32:C32"/>
    <mergeCell ref="H10:H13"/>
    <mergeCell ref="D11:D13"/>
    <mergeCell ref="E11:E13"/>
    <mergeCell ref="F11:F13"/>
    <mergeCell ref="G11:G13"/>
    <mergeCell ref="B4:G4"/>
    <mergeCell ref="A10:A13"/>
    <mergeCell ref="B10:B13"/>
    <mergeCell ref="C10:C13"/>
    <mergeCell ref="D10:G10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Сводный сметный расчет</vt:lpstr>
      <vt:lpstr>СОТ на торги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Гранд смета</dc:creator>
  <cp:lastModifiedBy>Макалова Татьяна Александровна</cp:lastModifiedBy>
  <cp:lastPrinted>2018-03-28T04:37:31Z</cp:lastPrinted>
  <dcterms:created xsi:type="dcterms:W3CDTF">2002-03-25T05:35:56Z</dcterms:created>
  <dcterms:modified xsi:type="dcterms:W3CDTF">2018-03-28T04:38:02Z</dcterms:modified>
</cp:coreProperties>
</file>