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75" windowWidth="26745" windowHeight="10950"/>
  </bookViews>
  <sheets>
    <sheet name="Сводный сметный расчет" sheetId="2" r:id="rId1"/>
  </sheets>
  <definedNames>
    <definedName name="_xlnm.Print_Area" localSheetId="0">'Сводный сметный расчет'!$A$1:$I$69</definedName>
  </definedNames>
  <calcPr calcId="145621"/>
</workbook>
</file>

<file path=xl/calcChain.xml><?xml version="1.0" encoding="utf-8"?>
<calcChain xmlns="http://schemas.openxmlformats.org/spreadsheetml/2006/main">
  <c r="E43" i="2" l="1"/>
  <c r="F43" i="2"/>
  <c r="G43" i="2"/>
  <c r="H43" i="2"/>
  <c r="D42" i="2"/>
  <c r="D41" i="2" l="1"/>
  <c r="D40" i="2"/>
  <c r="D39" i="2"/>
  <c r="E60" i="2" l="1"/>
  <c r="F60" i="2"/>
  <c r="G60" i="2"/>
  <c r="H60" i="2"/>
  <c r="E57" i="2"/>
  <c r="F57" i="2"/>
  <c r="G57" i="2"/>
  <c r="G61" i="2" s="1"/>
  <c r="H57" i="2"/>
  <c r="E61" i="2"/>
  <c r="E48" i="2"/>
  <c r="E49" i="2" s="1"/>
  <c r="F48" i="2"/>
  <c r="F49" i="2" s="1"/>
  <c r="G48" i="2"/>
  <c r="G49" i="2" s="1"/>
  <c r="H48" i="2"/>
  <c r="H49" i="2" s="1"/>
  <c r="D56" i="2"/>
  <c r="D55" i="2"/>
  <c r="E62" i="2" l="1"/>
  <c r="H61" i="2"/>
  <c r="H62" i="2" s="1"/>
  <c r="G62" i="2"/>
  <c r="F61" i="2"/>
  <c r="F62" i="2" s="1"/>
  <c r="D59" i="2"/>
  <c r="D60" i="2" s="1"/>
  <c r="I60" i="2" s="1"/>
  <c r="D47" i="2"/>
  <c r="D38" i="2"/>
  <c r="D37" i="2"/>
  <c r="D36" i="2"/>
  <c r="D35" i="2"/>
  <c r="D34" i="2"/>
  <c r="D33" i="2"/>
  <c r="D32" i="2"/>
  <c r="D45" i="2"/>
  <c r="D54" i="2"/>
  <c r="D25" i="2" l="1"/>
  <c r="D53" i="2" l="1"/>
  <c r="D46" i="2"/>
  <c r="D48" i="2" s="1"/>
  <c r="D52" i="2"/>
  <c r="D57" i="2" s="1"/>
  <c r="D61" i="2" s="1"/>
  <c r="D31" i="2"/>
  <c r="D30" i="2"/>
  <c r="D26" i="2"/>
  <c r="D27" i="2"/>
  <c r="D28" i="2"/>
  <c r="D29" i="2"/>
  <c r="D24" i="2"/>
  <c r="D21" i="2"/>
  <c r="D22" i="2"/>
  <c r="D23" i="2"/>
  <c r="D20" i="2"/>
  <c r="I57" i="2" l="1"/>
  <c r="D43" i="2"/>
  <c r="D49" i="2" s="1"/>
  <c r="I48" i="2"/>
  <c r="H63" i="2"/>
  <c r="H64" i="2" s="1"/>
  <c r="I43" i="2" l="1"/>
  <c r="D62" i="2"/>
  <c r="I62" i="2" s="1"/>
  <c r="F63" i="2"/>
  <c r="F64" i="2" s="1"/>
  <c r="E63" i="2"/>
  <c r="E64" i="2" s="1"/>
  <c r="G63" i="2"/>
  <c r="G64" i="2" s="1"/>
  <c r="I49" i="2" l="1"/>
  <c r="I61" i="2"/>
  <c r="D63" i="2" l="1"/>
  <c r="I63" i="2" s="1"/>
  <c r="D64" i="2" l="1"/>
  <c r="I64" i="2" s="1"/>
</calcChain>
</file>

<file path=xl/sharedStrings.xml><?xml version="1.0" encoding="utf-8"?>
<sst xmlns="http://schemas.openxmlformats.org/spreadsheetml/2006/main" count="100" uniqueCount="99">
  <si>
    <t>(наименование стройки)</t>
  </si>
  <si>
    <t>№ пп</t>
  </si>
  <si>
    <t>оборудования, мебели, инвентаря</t>
  </si>
  <si>
    <t>прочих</t>
  </si>
  <si>
    <t>Форма № 1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</si>
  <si>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</si>
  <si>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</si>
  <si>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</si>
  <si>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Общая сметная стоимость, руб.</t>
  </si>
  <si>
    <t>Всего по сводному расчету</t>
  </si>
  <si>
    <t>Проект</t>
  </si>
  <si>
    <t>НДС</t>
  </si>
  <si>
    <t>УТВЕРЖДАЮ</t>
  </si>
  <si>
    <t>(должность, подпись, расшифровка)</t>
  </si>
  <si>
    <t xml:space="preserve"> </t>
  </si>
  <si>
    <t>СМР</t>
  </si>
  <si>
    <t>До15 кВт</t>
  </si>
  <si>
    <t>Пусконаладочные работы</t>
  </si>
  <si>
    <t>Глава 1. Новое строительство</t>
  </si>
  <si>
    <t>ЛС 01-01-01</t>
  </si>
  <si>
    <t>ЛС 01-01-02</t>
  </si>
  <si>
    <t>Составил: ___________________________Н.О. Корсун</t>
  </si>
  <si>
    <t>Глава 2. Реконструкция</t>
  </si>
  <si>
    <t>До 15 кВт</t>
  </si>
  <si>
    <t>ЛС 02-01-01</t>
  </si>
  <si>
    <t>Итого по главе 1 и 2</t>
  </si>
  <si>
    <t>Строительство и реконструкция ВЛ-6(10)/0,4 кВ с установкой ТП для технологического присоединения заявителей до 150 кВт в Алданском районе, в т.ч. ПИР</t>
  </si>
  <si>
    <t>Итого по Главе "Реконструкция"</t>
  </si>
  <si>
    <t>ЛС 02-01-02</t>
  </si>
  <si>
    <t>ЛС 01-01-03</t>
  </si>
  <si>
    <t>ЛС 01-01-04</t>
  </si>
  <si>
    <t>ЛС 01-01-05</t>
  </si>
  <si>
    <t>ЛС 01-01-06</t>
  </si>
  <si>
    <t>ЛС 01-01-07</t>
  </si>
  <si>
    <t>ЛС 01-01-08</t>
  </si>
  <si>
    <t>ЛС 01-01-09</t>
  </si>
  <si>
    <t>ЛС 01-01-10</t>
  </si>
  <si>
    <t>ЛС 01-01-11</t>
  </si>
  <si>
    <t>ЛС 01-01-12</t>
  </si>
  <si>
    <t>ЛС 01-01-13</t>
  </si>
  <si>
    <t xml:space="preserve">Технические мероприятия для подключения к электрическим сетям объекта "Дача"(ВЛ-0,4 кВ ф. "Садовая" от оп. "2/1/4 до оп. №2/1/11 от ТП №94 "Тамарак-3") г.Алдан, садовое Товарищество Тамарак, ул.Строительная, уч.№29, Абрамов П.П.; Lтрассы- 226 м </t>
  </si>
  <si>
    <t>Технические мероприятия для подключения к электрическим сетям объекта "Часть здания" (ВЛ-0,4 кВ ф. "Тарабукина" от оп. №7/6 до оп. №7/10 от ТП №55 "Колбасный цех") г.Алдан, ул. Тарабукина, дом №1г,  ИП Шванева А.А.; Lтрассы- 134 м</t>
  </si>
  <si>
    <t>Технические мероприятия для подключения к электрическим сетям объекта "Часть здания" (установка дополнительной оттяжки на оп. №7/6 ВЛ-0,4 кВ ф. "Тарабукина" от ТП-55 "Колбасный цех")  г.Алдан, ул. Тарабукина, дом №1г,  ИП Шванева А.А.</t>
  </si>
  <si>
    <t>От 16 до 150 кВт</t>
  </si>
  <si>
    <t>Итого по Главе "Новое строительство" От 16 до 150 кВт</t>
  </si>
  <si>
    <t>Итого по Главе "Новое строительство" До15 кВт</t>
  </si>
  <si>
    <t xml:space="preserve">Технические мероприятия для подключения к электрическим сетям объекта "Дача" (ВЛ-0,4 кВ ф. "Геологическая" от оп. №1/1/2 до оп. №1/1/8а ТП-168 "Тамарак-2") г.Алдан, садов. Товарищество Тамарак, ул.Весенняя, уч. №10, Горбунов А.В.; Lтрассы- 169 м </t>
  </si>
  <si>
    <t>Технические мероприятия для подключения к электрическим сетям объекта "Дача" (ВЛ-0,4 кВ ф. "Геологическая" от оп. №1 до оп. № 1/18 от ТП " 168 "Тамарак-2") г.Алдан, садов. Товарищество Тамарак, у. Геологическая, уч. №3, Коржанова Л.А.; Lтрассы- 601 м</t>
  </si>
  <si>
    <t>Технические мероприятия для подключения к электрическим сетям объекта "Дача" (ВЛ-0,4 кВ ф."Геологическая" от оп. №1 до оп. №1/1/6 ТП-168 "Тамарак-2") г.Алдан, садов. Товарищество Тамарак, ул.Весенняя, уч.№17, Кислый А.В. Lтрассы- 166 м</t>
  </si>
  <si>
    <t>Технические мероприятия для подключения к электрическим сетям объекта "Дача"(ВЛ-0,4 кВ ф. "Березовая" от оп. №3 до оп. №3/18 ТП-168 "Тамарак-2")  г.Алдан, садов. Товарищество Тамарак, ул.Медиков, уч.№ 36,  Хрипунова Н.В.; Lтрассы- 572 м</t>
  </si>
  <si>
    <t>ЛС 02-01-03</t>
  </si>
  <si>
    <t xml:space="preserve">Технические мероприятия для подключения к электрическим сетям объекта "Дача" (ВЛ-0,4 кВ "Автомобилистов" от оп. №2 до оп. №21 ТП-168 "Тамарак-2")  г.Алдан, садов. Товарищество Тамарак, у.Автомобилистов, уч. № 34, Бурнос А.А.;  Lтрассы- 597 м </t>
  </si>
  <si>
    <t>Технические мероприятия для подключения к электрическим сетям объекта Дача (установка разъединителя на оп. №7/88 "ЛПУМГ 2" от ПС-35 кВ "Восточная") г.Алдан, садов. Товарищество Тамарак, ул. Снежная, уч.№ 15, Класс Н.И.</t>
  </si>
  <si>
    <t xml:space="preserve">Технические мероприятия для подключения к электрическим сетям объекта "Дача" (ВЛ-0,4 кВ ф. "Садовая" от ТП-94 "Тамарак-3" до оп. №2/1/4) г.Алдан, садов. Товарищество Тамарак, ул. Строительная, уч. №4, Глуховеря А.В.; Lтрассы- 156 м </t>
  </si>
  <si>
    <t>Технические мероприятия для подключения к электрическим сетям объекта "Дача" (ВЛ-0,4 кВ ф. "Дачная" от нижних контактов АВ до оп.№11 от ТП-178 "Тамарак 4")  г.Алдан, садов. Товарищество Тамарак, ул. Дачная, уч.№ 27, Александров К.Ю.;   Lтрассы- 362 м</t>
  </si>
  <si>
    <t>Технические мероприятия для подключения к электрическим сетям объекта "Дача" (ВЛ-0,4 кВ ф."Березовая" от ТП-168 "Тамарак-2" до оп.№15)   г.Алдан, садов. Товарищество Тамарак, ул. Березовая, уч. №21, Тарабанько Е.И.; Lтрассы- 480 м</t>
  </si>
  <si>
    <t>Технические мероприятия для подключения к электрическим сетям объекта "Дача" (ВЛ-0,4 кВ ф. "Урожайная" от ТП-94 "Тамарак-3" до оп. №17 )  г.Алдан, садов. Товарищество Тамарак, ул. Урожайная, Дедов И.А.; Lтрассы- 558 м</t>
  </si>
  <si>
    <t>Технические мероприятия для подключения к электрическим сетям объекта "Дача" (ВЛ-0,4 кВ ф. "Снежная" от нижних контактов АВ до оп.№18 от ТП-168 "Тамарак-2") г.Алдан, садов. Товарищество Тамарак, ул. Снежная, уч.№ 15, Класс Н.И.;  Lтрассы- 625 м</t>
  </si>
  <si>
    <t>Технические мероприятия для подключения к электрическим сетям объекта "Административное здание" (ВЛ-0,4 кВ ф.№3 "Административное здание" от оп. №14/1 до оп. №14/2 от ТП №14 "База ЖКХ") г.Томмот, ул.Ленина, дом №16, ООО "АЯМ"; Lтрассы- 88 м</t>
  </si>
  <si>
    <t>Технические мероприятия для подключения к электрическим сетям объекта "Дача"(ВЛ-0,4 кВ ф. "Дачная" от оп. №1 до оп. №1/2/3 от ТП-178 "Тамарак-4")  г.Алдан, садов. Товарищество Тамарак, ул.Кедровая, уч.№ 2, Калижников П.Г.; Lтрассы- 180 м</t>
  </si>
  <si>
    <t>Технические мероприятия для подключения к электрическим сетям объекта "Дача"(ВЛ-0,4 кВ ф. "Дачная" от оп. №1/2/3 до оп. №1/2/6 от ТП-178 "Тамарак-4")  г.Алдан, садов. Товарищество Тамарак, ул.Кедровая, уч.№ 8, Коваль А.В.; Lтрассы- 120 м</t>
  </si>
  <si>
    <t>Технические мероприятия для подключения к электрическим сетям объекта "Дача"(ВЛ-0,4 кВ ф. "Школьная" от оп. №3 до оп. №5 ТП-178 "Тамарак-4")  г.Алдан, садов. Товарищество Тамарак, ул.Школьная, уч.№ 5, Амосова А.М.; Lтрассы- 75 м</t>
  </si>
  <si>
    <t>Технические мероприятия для подключения к электрическим сетям объекта "Дача"(ВЛ-0,4 кВ ф. "Снежная" от оп. №8 до оп. №8/10 от ТП-168 "Тамарак-2")  г.Алдан, садов. Товарищество Тамарак, ул.Новая, уч.№ 13,  Тябин Ю.В.; Lтрассы- 354 м</t>
  </si>
  <si>
    <t>Технические мероприятия для подключения к электрическим сетям объекта "Дача"(ВЛ-0,4 кВ ф. "Садовая" от оп. №2 до оп. №2/16 от ТП-94 "Тамарак-3")  г.Алдан, садов. Товарищество Тамарак, ул. Центральная, уч.№ 8, Вострикова И.В.; Lтрассы- 564 м</t>
  </si>
  <si>
    <t>Технические мероприятия для подключения к электрическим сетям объекта "Дача"(ВЛ-0,4 кВ ф. "Школьная" от оп. №1 до оп. №3 от ТП-178 "Тамарак-4")  г.Алдан, садов. Товарищество Тамарак, ул. Школьная, уч.№ 2, Лопатина В.М.; Lтрассы- 94 м</t>
  </si>
  <si>
    <t>Технические мероприятия для подключения к электрическим сетям объекта "Жилой дом, в том числе стройплощадка"(ВЛ-0,4 кВ ф. "Октябрьская" от оп. №3/1/1/2/1 до оп. №3/1/1/2/3 от ТП-1 "Скважины")  у.Алданский, пгт. Лебединый, ул.Нагорная, дом №47, Федоров А.А.; Lтрассы- 84 м</t>
  </si>
  <si>
    <t>Технические мероприятия для подключения к электрическим сетям объекта "Склад" (ВЛ-0,4 кВ ф. "Маяковского" от оп. №10/3 до оп. №10/3/2 от ТП №87 "ГСМ") г.Алдан, ул. Маяковского, дом №26а,  ИП Науменко Г.В.; Lтрассы- 55 м</t>
  </si>
  <si>
    <t>Технические мероприятия для подключения к электрическим сетям объекта "Дача" (установка дополнительной оттяжки на оп. №7/91 "ЛПУМГ 2" от ПС-35 кВ "Восточная") г.Алдан, садов. Товарищество Тамарак, ул.Новая, уч.№ 13,  Тябин Ю.В.</t>
  </si>
  <si>
    <t>Технические мероприятия для подключения к электрическим сетям объекта "Производственная база" (установка разъединителя на сущ. оп. №15/1 ф. "Алдан-3" от ПС-110 кВ Алдан) г.Алдан, ул. Заортосалинская, дом №70, корпус Б,  ИП Орлова Н.В.</t>
  </si>
  <si>
    <t>Технические мероприятия для подключения к электрическим сетям объекта "Административное здание" (ВЛ-0,4 кВ оп. №1-№14 от ТП №14 "База ЖКХ") г.Томмот, ул.Ленина, дом №16,  ООО "АЯМ"</t>
  </si>
  <si>
    <t>ЛС 01-01-14</t>
  </si>
  <si>
    <t>ЛС 01-01-15</t>
  </si>
  <si>
    <t>ЛС 01-01-16</t>
  </si>
  <si>
    <t>ЛС 01-01-17</t>
  </si>
  <si>
    <t>ЛС 01-01-18</t>
  </si>
  <si>
    <t>ЛС 01-01-19</t>
  </si>
  <si>
    <t>ЛС 01-01-20</t>
  </si>
  <si>
    <t>ЛС 01-01-21</t>
  </si>
  <si>
    <t>ЛС 01-01-22</t>
  </si>
  <si>
    <t>ЛС 02-01-04</t>
  </si>
  <si>
    <t>ЛС 02-01-05</t>
  </si>
  <si>
    <t>ЛС 02-01-06</t>
  </si>
  <si>
    <t>Итого по Главе "Реконструкция" До15 кВт</t>
  </si>
  <si>
    <t>Итого по Главе "Реконструкция" От 16 до 150 кВт</t>
  </si>
  <si>
    <t>Итого по Главе "Новое строительство"</t>
  </si>
  <si>
    <t>СВОДНЫЙ СМЕТНЫЙ РАСЧЕТ СТОИМОСТИ СТРОИТЕЛЬСТВА  №  04-тп/18</t>
  </si>
  <si>
    <t>Составлена в ценах по состоянию на 1 кв 2018 г</t>
  </si>
  <si>
    <t xml:space="preserve">Директор филиала АО ДРСК ЮЯЭС </t>
  </si>
  <si>
    <t>И.В. Шкурко</t>
  </si>
  <si>
    <t>Технические мероприятия для подключения к электрическим сетям объекта "Вертолетная площадка"(ВЛ-6 кВ ф. "Алдан-6" от оп. №1/1 до оп. №1/15 от ПС-35 кВ "Восточная") г.Алдан, 590 м на северо-восток от ул.Лесная, ИП Попов А.Н.; Lтрассы- 803 м</t>
  </si>
  <si>
    <t>ЛС 01-01-23</t>
  </si>
  <si>
    <t>Технические мероприятия для подключения к электрическим сетям объекта "Растворо-бетонный завод"(ВЛ-0,4 кВ ф. "Тарабукина 36-50" от оп. №5/9 до оп. №5/12 от ТП №55 "Колбасный цех") г.Алдан, ул. Тарабукина, 75а, ООО "АЯМ" ; Lтрассы- 126 м</t>
  </si>
  <si>
    <t>ЛС 01-01-24</t>
  </si>
  <si>
    <t>Технические мероприятия для подключения к электрическим сетям объекта "Базовая станция сотовой связи №14-427"(ВЛ-0,4 кВ ф. "Ороченская" от оп. №3/2 до оп. №3/4 от ТП №3 "Столовая") у. Алданский, пгт.Лебединый, ул. Гагарина, за домом №12, ПАО "МТС" ; Lтрассы- 55 м</t>
  </si>
  <si>
    <t>ЛС 01-01-25</t>
  </si>
  <si>
    <t>Технические мероприятия для подключения к электрическим сетям объекта "Дача" (установка разъединителя на сущ. опоре №7/81 ф. "ЛПУМГ №2" от  ПС-35 кВ Восточная) г.Алдан, садов. Товарищество Тамарак, ул.Медиков, уч.№ 36,  Хрипунова Н.В.</t>
  </si>
  <si>
    <t>Технические мероприятия для подключения к электрическим сетям объекта "Базовая станция сотовой связи №14-524"(ВЛ-0,4 кВ ф. "1 Микрорайон" от оп. №12а до оп. №12а/2 ТП-10 "Детсад №7") у. Алданский, п.Нижний Куранах, 1 микрорайон, дом №18 б, ПАО "МТС" ; Lтрассы- 56 м</t>
  </si>
  <si>
    <t>ЛС 01-01-26</t>
  </si>
  <si>
    <t>Технические мероприятия для подключения к электрическим сетям объекта "Дача"(ВЛ-0,4 кВ ф."Кооперативная" от оп. №2 до оп. №10 от ТП-178 "Тамарак-4")  г.Алдан, садов. Товарищество Тамарак, ул. Кооперативная, уч.№10,  Русев С.Н.; Lтрассы- 291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</si>
</sst>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49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vertical="top" wrapText="1"/>
    </xf>
    <xf numFmtId="3" fontId="0" fillId="0" borderId="0" xfId="0" applyNumberFormat="1"/>
    <xf numFmtId="3" fontId="1" fillId="0" borderId="4" xfId="0" applyNumberFormat="1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3" fontId="3" fillId="0" borderId="7" xfId="0" applyNumberFormat="1" applyFont="1" applyFill="1" applyBorder="1" applyAlignment="1">
      <alignment horizontal="right"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top" wrapText="1"/>
    </xf>
    <xf numFmtId="3" fontId="3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3" fontId="1" fillId="0" borderId="1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right" vertical="top" wrapText="1"/>
    </xf>
    <xf numFmtId="3" fontId="1" fillId="0" borderId="2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5"/>
  <sheetViews>
    <sheetView tabSelected="1" topLeftCell="A7" zoomScaleNormal="100" workbookViewId="0">
      <selection activeCell="O29" sqref="O29"/>
    </sheetView>
  </sheetViews>
  <sheetFormatPr defaultRowHeight="12.75" x14ac:dyDescent="0.2"/>
  <cols>
    <col min="1" max="1" width="5" customWidth="1"/>
    <col min="2" max="2" width="14.85546875" customWidth="1"/>
    <col min="3" max="3" width="63.85546875" customWidth="1"/>
    <col min="4" max="4" width="13.140625" customWidth="1"/>
    <col min="5" max="6" width="13.42578125" customWidth="1"/>
    <col min="7" max="8" width="12.5703125" customWidth="1"/>
    <col min="9" max="9" width="13.42578125" customWidth="1"/>
  </cols>
  <sheetData>
    <row r="1" spans="1:9" x14ac:dyDescent="0.2">
      <c r="A1" s="20"/>
      <c r="B1" s="4"/>
      <c r="C1" s="4"/>
      <c r="D1" s="5"/>
      <c r="E1" s="5"/>
      <c r="F1" s="5"/>
      <c r="G1" s="5"/>
      <c r="H1" s="5"/>
      <c r="I1" s="6" t="s">
        <v>4</v>
      </c>
    </row>
    <row r="2" spans="1:9" ht="14.25" customHeight="1" x14ac:dyDescent="0.2">
      <c r="A2" s="20"/>
      <c r="B2" s="4"/>
      <c r="C2" s="4"/>
      <c r="D2" s="24"/>
      <c r="E2" s="24"/>
      <c r="F2" s="24"/>
      <c r="G2" s="5"/>
      <c r="H2" s="5"/>
      <c r="I2" s="7" t="s">
        <v>12</v>
      </c>
    </row>
    <row r="3" spans="1:9" ht="15" x14ac:dyDescent="0.2">
      <c r="A3" s="20"/>
      <c r="B3" s="4"/>
      <c r="C3" s="4"/>
      <c r="D3" s="24"/>
      <c r="E3" s="24"/>
      <c r="F3" s="24"/>
      <c r="G3" s="57" t="s">
        <v>87</v>
      </c>
      <c r="H3" s="57"/>
      <c r="I3" s="57"/>
    </row>
    <row r="4" spans="1:9" ht="21" customHeight="1" x14ac:dyDescent="0.2">
      <c r="A4" s="20"/>
      <c r="B4" s="4"/>
      <c r="C4" s="4"/>
      <c r="D4" s="24"/>
      <c r="E4" s="24"/>
      <c r="F4" s="24"/>
      <c r="G4" s="45"/>
      <c r="H4" s="45"/>
      <c r="I4" s="46" t="s">
        <v>88</v>
      </c>
    </row>
    <row r="5" spans="1:9" ht="5.25" customHeight="1" x14ac:dyDescent="0.2">
      <c r="A5" s="20"/>
      <c r="B5" s="4"/>
      <c r="C5" s="4"/>
      <c r="D5" s="24"/>
      <c r="E5" s="24"/>
      <c r="F5" s="24"/>
      <c r="G5" s="5"/>
      <c r="H5" s="5"/>
      <c r="I5" s="24"/>
    </row>
    <row r="6" spans="1:9" ht="4.5" hidden="1" customHeight="1" x14ac:dyDescent="0.2">
      <c r="A6" s="20"/>
      <c r="B6" s="4"/>
      <c r="C6" s="4"/>
      <c r="D6" s="24"/>
      <c r="E6" s="24"/>
      <c r="F6" s="24"/>
      <c r="G6" s="5"/>
      <c r="H6" s="5"/>
      <c r="I6" s="5"/>
    </row>
    <row r="7" spans="1:9" x14ac:dyDescent="0.2">
      <c r="A7" s="20"/>
      <c r="B7" s="4"/>
      <c r="C7" s="58" t="s">
        <v>85</v>
      </c>
      <c r="D7" s="58"/>
      <c r="E7" s="58"/>
      <c r="F7" s="58"/>
      <c r="G7" s="58"/>
      <c r="H7" s="58"/>
      <c r="I7" s="58"/>
    </row>
    <row r="8" spans="1:9" x14ac:dyDescent="0.2">
      <c r="A8" s="20"/>
      <c r="B8" s="4"/>
      <c r="C8" s="4"/>
      <c r="D8" s="8"/>
      <c r="E8" s="5"/>
      <c r="F8" s="5"/>
      <c r="G8" s="5"/>
      <c r="H8" s="5"/>
      <c r="I8" s="5"/>
    </row>
    <row r="9" spans="1:9" x14ac:dyDescent="0.2">
      <c r="A9" s="20"/>
      <c r="B9" s="59" t="s">
        <v>26</v>
      </c>
      <c r="C9" s="59"/>
      <c r="D9" s="59"/>
      <c r="E9" s="59"/>
      <c r="F9" s="59"/>
      <c r="G9" s="59"/>
      <c r="H9" s="59"/>
      <c r="I9" s="59"/>
    </row>
    <row r="10" spans="1:9" x14ac:dyDescent="0.2">
      <c r="A10" s="20"/>
      <c r="B10" s="4"/>
      <c r="C10" s="60" t="s">
        <v>0</v>
      </c>
      <c r="D10" s="60"/>
      <c r="E10" s="60"/>
      <c r="F10" s="60"/>
      <c r="G10" s="60"/>
      <c r="H10" s="60"/>
      <c r="I10" s="5"/>
    </row>
    <row r="11" spans="1:9" x14ac:dyDescent="0.2">
      <c r="A11" s="20"/>
      <c r="B11" s="61" t="s">
        <v>86</v>
      </c>
      <c r="C11" s="61"/>
      <c r="D11" s="8"/>
      <c r="E11" s="5"/>
      <c r="F11" s="5"/>
      <c r="G11" s="5"/>
      <c r="H11" s="5"/>
      <c r="I11" s="5"/>
    </row>
    <row r="12" spans="1:9" ht="6.75" customHeight="1" x14ac:dyDescent="0.2">
      <c r="A12" s="10"/>
      <c r="B12" s="23"/>
      <c r="C12" s="23"/>
      <c r="D12" s="11"/>
      <c r="E12" s="12"/>
      <c r="F12" s="12"/>
      <c r="G12" s="12"/>
      <c r="H12" s="12"/>
      <c r="I12" s="12"/>
    </row>
    <row r="13" spans="1:9" x14ac:dyDescent="0.2">
      <c r="A13" s="64" t="s">
        <v>1</v>
      </c>
      <c r="B13" s="70" t="s">
        <v>5</v>
      </c>
      <c r="C13" s="70" t="s">
        <v>6</v>
      </c>
      <c r="D13" s="73" t="s">
        <v>7</v>
      </c>
      <c r="E13" s="74"/>
      <c r="F13" s="74"/>
      <c r="G13" s="74"/>
      <c r="H13" s="75"/>
      <c r="I13" s="64" t="s">
        <v>8</v>
      </c>
    </row>
    <row r="14" spans="1:9" x14ac:dyDescent="0.2">
      <c r="A14" s="65"/>
      <c r="B14" s="71"/>
      <c r="C14" s="71"/>
      <c r="D14" s="64" t="s">
        <v>15</v>
      </c>
      <c r="E14" s="64" t="s">
        <v>2</v>
      </c>
      <c r="F14" s="64" t="s">
        <v>17</v>
      </c>
      <c r="G14" s="64" t="s">
        <v>3</v>
      </c>
      <c r="H14" s="64" t="s">
        <v>10</v>
      </c>
      <c r="I14" s="65"/>
    </row>
    <row r="15" spans="1:9" x14ac:dyDescent="0.2">
      <c r="A15" s="65"/>
      <c r="B15" s="71"/>
      <c r="C15" s="71"/>
      <c r="D15" s="65"/>
      <c r="E15" s="65"/>
      <c r="F15" s="65"/>
      <c r="G15" s="65"/>
      <c r="H15" s="65"/>
      <c r="I15" s="65"/>
    </row>
    <row r="16" spans="1:9" x14ac:dyDescent="0.2">
      <c r="A16" s="66"/>
      <c r="B16" s="72"/>
      <c r="C16" s="72"/>
      <c r="D16" s="66"/>
      <c r="E16" s="66"/>
      <c r="F16" s="66"/>
      <c r="G16" s="66"/>
      <c r="H16" s="66"/>
      <c r="I16" s="66"/>
    </row>
    <row r="17" spans="1:9" x14ac:dyDescent="0.2">
      <c r="A17" s="21">
        <v>1</v>
      </c>
      <c r="B17" s="22">
        <v>2</v>
      </c>
      <c r="C17" s="22">
        <v>3</v>
      </c>
      <c r="D17" s="21">
        <v>4</v>
      </c>
      <c r="E17" s="21">
        <v>5</v>
      </c>
      <c r="F17" s="21">
        <v>6</v>
      </c>
      <c r="G17" s="21">
        <v>7</v>
      </c>
      <c r="H17" s="21">
        <v>8</v>
      </c>
      <c r="I17" s="21">
        <v>9</v>
      </c>
    </row>
    <row r="18" spans="1:9" x14ac:dyDescent="0.2">
      <c r="A18" s="67" t="s">
        <v>18</v>
      </c>
      <c r="B18" s="68"/>
      <c r="C18" s="68"/>
      <c r="D18" s="68"/>
      <c r="E18" s="68"/>
      <c r="F18" s="68"/>
      <c r="G18" s="68"/>
      <c r="H18" s="68"/>
      <c r="I18" s="69"/>
    </row>
    <row r="19" spans="1:9" x14ac:dyDescent="0.2">
      <c r="A19" s="3"/>
      <c r="B19" s="55" t="s">
        <v>16</v>
      </c>
      <c r="C19" s="56"/>
      <c r="D19" s="2"/>
      <c r="E19" s="2"/>
      <c r="F19" s="2"/>
      <c r="G19" s="2"/>
      <c r="H19" s="2"/>
      <c r="I19" s="2"/>
    </row>
    <row r="20" spans="1:9" ht="54" customHeight="1" x14ac:dyDescent="0.2">
      <c r="A20" s="18">
        <v>1</v>
      </c>
      <c r="B20" s="15" t="s">
        <v>19</v>
      </c>
      <c r="C20" s="14" t="s">
        <v>40</v>
      </c>
      <c r="D20" s="39">
        <f>I20-H20-G20</f>
        <v>204489</v>
      </c>
      <c r="E20" s="43">
        <v>0</v>
      </c>
      <c r="F20" s="43">
        <v>0</v>
      </c>
      <c r="G20" s="39">
        <v>6366</v>
      </c>
      <c r="H20" s="39">
        <v>7707</v>
      </c>
      <c r="I20" s="39">
        <v>218562</v>
      </c>
    </row>
    <row r="21" spans="1:9" ht="55.5" customHeight="1" x14ac:dyDescent="0.2">
      <c r="A21" s="18">
        <v>2</v>
      </c>
      <c r="B21" s="15" t="s">
        <v>20</v>
      </c>
      <c r="C21" s="14" t="s">
        <v>53</v>
      </c>
      <c r="D21" s="39">
        <f t="shared" ref="D21:D42" si="0">I21-H21-G21</f>
        <v>138034</v>
      </c>
      <c r="E21" s="43">
        <v>0</v>
      </c>
      <c r="F21" s="43">
        <v>0</v>
      </c>
      <c r="G21" s="39">
        <v>4297</v>
      </c>
      <c r="H21" s="39">
        <v>5203</v>
      </c>
      <c r="I21" s="39">
        <v>147534</v>
      </c>
    </row>
    <row r="22" spans="1:9" ht="55.5" customHeight="1" x14ac:dyDescent="0.2">
      <c r="A22" s="18">
        <v>3</v>
      </c>
      <c r="B22" s="15" t="s">
        <v>29</v>
      </c>
      <c r="C22" s="14" t="s">
        <v>46</v>
      </c>
      <c r="D22" s="39">
        <f t="shared" si="0"/>
        <v>150574</v>
      </c>
      <c r="E22" s="43">
        <v>0</v>
      </c>
      <c r="F22" s="43">
        <v>0</v>
      </c>
      <c r="G22" s="39">
        <v>4687</v>
      </c>
      <c r="H22" s="39">
        <v>5675</v>
      </c>
      <c r="I22" s="39">
        <v>160936</v>
      </c>
    </row>
    <row r="23" spans="1:9" ht="55.5" customHeight="1" x14ac:dyDescent="0.2">
      <c r="A23" s="18">
        <v>4</v>
      </c>
      <c r="B23" s="15" t="s">
        <v>30</v>
      </c>
      <c r="C23" s="14" t="s">
        <v>51</v>
      </c>
      <c r="D23" s="39">
        <f t="shared" si="0"/>
        <v>518993</v>
      </c>
      <c r="E23" s="43">
        <v>0</v>
      </c>
      <c r="F23" s="43">
        <v>0</v>
      </c>
      <c r="G23" s="39">
        <v>16157</v>
      </c>
      <c r="H23" s="39">
        <v>19561</v>
      </c>
      <c r="I23" s="39">
        <v>554711</v>
      </c>
    </row>
    <row r="24" spans="1:9" ht="55.5" customHeight="1" x14ac:dyDescent="0.2">
      <c r="A24" s="18">
        <v>5</v>
      </c>
      <c r="B24" s="15" t="s">
        <v>31</v>
      </c>
      <c r="C24" s="14" t="s">
        <v>47</v>
      </c>
      <c r="D24" s="39">
        <f>I24-H24-G24</f>
        <v>449484</v>
      </c>
      <c r="E24" s="43">
        <v>0</v>
      </c>
      <c r="F24" s="43">
        <v>0</v>
      </c>
      <c r="G24" s="39">
        <v>13993</v>
      </c>
      <c r="H24" s="39">
        <v>16941</v>
      </c>
      <c r="I24" s="39">
        <v>480418</v>
      </c>
    </row>
    <row r="25" spans="1:9" ht="55.5" customHeight="1" x14ac:dyDescent="0.2">
      <c r="A25" s="18">
        <v>6</v>
      </c>
      <c r="B25" s="15" t="s">
        <v>32</v>
      </c>
      <c r="C25" s="14" t="s">
        <v>54</v>
      </c>
      <c r="D25" s="39">
        <f t="shared" si="0"/>
        <v>290688</v>
      </c>
      <c r="E25" s="43">
        <v>0</v>
      </c>
      <c r="F25" s="43">
        <v>0</v>
      </c>
      <c r="G25" s="39">
        <v>9049</v>
      </c>
      <c r="H25" s="39">
        <v>10956</v>
      </c>
      <c r="I25" s="39">
        <v>310693</v>
      </c>
    </row>
    <row r="26" spans="1:9" ht="55.5" customHeight="1" x14ac:dyDescent="0.2">
      <c r="A26" s="18">
        <v>7</v>
      </c>
      <c r="B26" s="15" t="s">
        <v>33</v>
      </c>
      <c r="C26" s="14" t="s">
        <v>55</v>
      </c>
      <c r="D26" s="39">
        <f t="shared" si="0"/>
        <v>385962</v>
      </c>
      <c r="E26" s="43">
        <v>0</v>
      </c>
      <c r="F26" s="43">
        <v>0</v>
      </c>
      <c r="G26" s="39">
        <v>12015</v>
      </c>
      <c r="H26" s="39">
        <v>14547</v>
      </c>
      <c r="I26" s="39">
        <v>412524</v>
      </c>
    </row>
    <row r="27" spans="1:9" ht="55.5" customHeight="1" x14ac:dyDescent="0.2">
      <c r="A27" s="18">
        <v>8</v>
      </c>
      <c r="B27" s="15" t="s">
        <v>34</v>
      </c>
      <c r="C27" s="14" t="s">
        <v>48</v>
      </c>
      <c r="D27" s="39">
        <f t="shared" si="0"/>
        <v>127808</v>
      </c>
      <c r="E27" s="43">
        <v>0</v>
      </c>
      <c r="F27" s="43">
        <v>0</v>
      </c>
      <c r="G27" s="39">
        <v>3979</v>
      </c>
      <c r="H27" s="39">
        <v>4817</v>
      </c>
      <c r="I27" s="39">
        <v>136604</v>
      </c>
    </row>
    <row r="28" spans="1:9" ht="51" x14ac:dyDescent="0.2">
      <c r="A28" s="18">
        <v>9</v>
      </c>
      <c r="B28" s="15" t="s">
        <v>35</v>
      </c>
      <c r="C28" s="14" t="s">
        <v>56</v>
      </c>
      <c r="D28" s="39">
        <f t="shared" si="0"/>
        <v>462999</v>
      </c>
      <c r="E28" s="43">
        <v>0</v>
      </c>
      <c r="F28" s="43">
        <v>0</v>
      </c>
      <c r="G28" s="39">
        <v>14414</v>
      </c>
      <c r="H28" s="39">
        <v>17451</v>
      </c>
      <c r="I28" s="39">
        <v>494864</v>
      </c>
    </row>
    <row r="29" spans="1:9" ht="55.5" customHeight="1" x14ac:dyDescent="0.2">
      <c r="A29" s="18">
        <v>10</v>
      </c>
      <c r="B29" s="15" t="s">
        <v>36</v>
      </c>
      <c r="C29" s="14" t="s">
        <v>57</v>
      </c>
      <c r="D29" s="39">
        <f t="shared" si="0"/>
        <v>415207</v>
      </c>
      <c r="E29" s="43">
        <v>0</v>
      </c>
      <c r="F29" s="43">
        <v>0</v>
      </c>
      <c r="G29" s="39">
        <v>12926</v>
      </c>
      <c r="H29" s="39">
        <v>15649</v>
      </c>
      <c r="I29" s="39">
        <v>443782</v>
      </c>
    </row>
    <row r="30" spans="1:9" ht="55.5" customHeight="1" x14ac:dyDescent="0.2">
      <c r="A30" s="18">
        <v>11</v>
      </c>
      <c r="B30" s="15" t="s">
        <v>37</v>
      </c>
      <c r="C30" s="14" t="s">
        <v>98</v>
      </c>
      <c r="D30" s="39">
        <f t="shared" si="0"/>
        <v>150581</v>
      </c>
      <c r="E30" s="43">
        <v>0</v>
      </c>
      <c r="F30" s="43">
        <v>0</v>
      </c>
      <c r="G30" s="39">
        <v>4688</v>
      </c>
      <c r="H30" s="39">
        <v>5675</v>
      </c>
      <c r="I30" s="39">
        <v>160944</v>
      </c>
    </row>
    <row r="31" spans="1:9" ht="55.5" customHeight="1" x14ac:dyDescent="0.2">
      <c r="A31" s="18">
        <v>12</v>
      </c>
      <c r="B31" s="15" t="s">
        <v>38</v>
      </c>
      <c r="C31" s="14" t="s">
        <v>49</v>
      </c>
      <c r="D31" s="39">
        <f t="shared" si="0"/>
        <v>442969</v>
      </c>
      <c r="E31" s="43">
        <v>0</v>
      </c>
      <c r="F31" s="43">
        <v>0</v>
      </c>
      <c r="G31" s="39">
        <v>13790</v>
      </c>
      <c r="H31" s="39">
        <v>16696</v>
      </c>
      <c r="I31" s="39">
        <v>473455</v>
      </c>
    </row>
    <row r="32" spans="1:9" ht="55.5" customHeight="1" x14ac:dyDescent="0.2">
      <c r="A32" s="42">
        <v>13</v>
      </c>
      <c r="B32" s="41" t="s">
        <v>39</v>
      </c>
      <c r="C32" s="40" t="s">
        <v>62</v>
      </c>
      <c r="D32" s="39">
        <f t="shared" si="0"/>
        <v>270278</v>
      </c>
      <c r="E32" s="43">
        <v>0</v>
      </c>
      <c r="F32" s="43">
        <v>0</v>
      </c>
      <c r="G32" s="39">
        <v>8414</v>
      </c>
      <c r="H32" s="39">
        <v>10187</v>
      </c>
      <c r="I32" s="39">
        <v>288879</v>
      </c>
    </row>
    <row r="33" spans="1:9" ht="55.5" customHeight="1" x14ac:dyDescent="0.2">
      <c r="A33" s="42">
        <v>14</v>
      </c>
      <c r="B33" s="41" t="s">
        <v>70</v>
      </c>
      <c r="C33" s="40" t="s">
        <v>61</v>
      </c>
      <c r="D33" s="39">
        <f t="shared" si="0"/>
        <v>73053</v>
      </c>
      <c r="E33" s="43">
        <v>0</v>
      </c>
      <c r="F33" s="43">
        <v>0</v>
      </c>
      <c r="G33" s="39">
        <v>2274</v>
      </c>
      <c r="H33" s="39">
        <v>2753</v>
      </c>
      <c r="I33" s="39">
        <v>78080</v>
      </c>
    </row>
    <row r="34" spans="1:9" ht="55.5" customHeight="1" x14ac:dyDescent="0.2">
      <c r="A34" s="42">
        <v>15</v>
      </c>
      <c r="B34" s="41" t="s">
        <v>71</v>
      </c>
      <c r="C34" s="40" t="s">
        <v>59</v>
      </c>
      <c r="D34" s="39">
        <f t="shared" si="0"/>
        <v>151057</v>
      </c>
      <c r="E34" s="43">
        <v>0</v>
      </c>
      <c r="F34" s="43">
        <v>0</v>
      </c>
      <c r="G34" s="39">
        <v>4703</v>
      </c>
      <c r="H34" s="39">
        <v>5693</v>
      </c>
      <c r="I34" s="39">
        <v>161453</v>
      </c>
    </row>
    <row r="35" spans="1:9" ht="55.5" customHeight="1" x14ac:dyDescent="0.2">
      <c r="A35" s="42">
        <v>16</v>
      </c>
      <c r="B35" s="41" t="s">
        <v>72</v>
      </c>
      <c r="C35" s="40" t="s">
        <v>60</v>
      </c>
      <c r="D35" s="39">
        <f t="shared" si="0"/>
        <v>102554</v>
      </c>
      <c r="E35" s="43">
        <v>0</v>
      </c>
      <c r="F35" s="43">
        <v>0</v>
      </c>
      <c r="G35" s="39">
        <v>3193</v>
      </c>
      <c r="H35" s="39">
        <v>3865</v>
      </c>
      <c r="I35" s="39">
        <v>109612</v>
      </c>
    </row>
    <row r="36" spans="1:9" ht="55.5" customHeight="1" x14ac:dyDescent="0.2">
      <c r="A36" s="42">
        <v>17</v>
      </c>
      <c r="B36" s="41" t="s">
        <v>73</v>
      </c>
      <c r="C36" s="40" t="s">
        <v>63</v>
      </c>
      <c r="D36" s="39">
        <f t="shared" si="0"/>
        <v>459622</v>
      </c>
      <c r="E36" s="43">
        <v>0</v>
      </c>
      <c r="F36" s="43">
        <v>0</v>
      </c>
      <c r="G36" s="39">
        <v>14308</v>
      </c>
      <c r="H36" s="39">
        <v>17323</v>
      </c>
      <c r="I36" s="39">
        <v>491253</v>
      </c>
    </row>
    <row r="37" spans="1:9" ht="55.5" customHeight="1" x14ac:dyDescent="0.2">
      <c r="A37" s="42">
        <v>18</v>
      </c>
      <c r="B37" s="41" t="s">
        <v>74</v>
      </c>
      <c r="C37" s="40" t="s">
        <v>64</v>
      </c>
      <c r="D37" s="39">
        <f t="shared" si="0"/>
        <v>96839</v>
      </c>
      <c r="E37" s="43">
        <v>0</v>
      </c>
      <c r="F37" s="43">
        <v>0</v>
      </c>
      <c r="G37" s="39">
        <v>3015</v>
      </c>
      <c r="H37" s="39">
        <v>3650</v>
      </c>
      <c r="I37" s="39">
        <v>103504</v>
      </c>
    </row>
    <row r="38" spans="1:9" ht="55.5" customHeight="1" x14ac:dyDescent="0.2">
      <c r="A38" s="42">
        <v>19</v>
      </c>
      <c r="B38" s="41" t="s">
        <v>75</v>
      </c>
      <c r="C38" s="40" t="s">
        <v>65</v>
      </c>
      <c r="D38" s="39">
        <f t="shared" si="0"/>
        <v>91627</v>
      </c>
      <c r="E38" s="43">
        <v>0</v>
      </c>
      <c r="F38" s="43">
        <v>0</v>
      </c>
      <c r="G38" s="39">
        <v>2836</v>
      </c>
      <c r="H38" s="39">
        <v>2895</v>
      </c>
      <c r="I38" s="39">
        <v>97358</v>
      </c>
    </row>
    <row r="39" spans="1:9" ht="55.5" customHeight="1" x14ac:dyDescent="0.2">
      <c r="A39" s="42">
        <v>20</v>
      </c>
      <c r="B39" s="41" t="s">
        <v>76</v>
      </c>
      <c r="C39" s="40" t="s">
        <v>89</v>
      </c>
      <c r="D39" s="39">
        <f t="shared" si="0"/>
        <v>1737696</v>
      </c>
      <c r="E39" s="43">
        <v>0</v>
      </c>
      <c r="F39" s="43">
        <v>0</v>
      </c>
      <c r="G39" s="39">
        <v>54885</v>
      </c>
      <c r="H39" s="39">
        <v>89802</v>
      </c>
      <c r="I39" s="39">
        <v>1882383</v>
      </c>
    </row>
    <row r="40" spans="1:9" ht="55.5" customHeight="1" x14ac:dyDescent="0.2">
      <c r="A40" s="42">
        <v>21</v>
      </c>
      <c r="B40" s="41" t="s">
        <v>77</v>
      </c>
      <c r="C40" s="40" t="s">
        <v>91</v>
      </c>
      <c r="D40" s="39">
        <f t="shared" si="0"/>
        <v>21542</v>
      </c>
      <c r="E40" s="43">
        <v>0</v>
      </c>
      <c r="F40" s="43">
        <v>0</v>
      </c>
      <c r="G40" s="39">
        <v>671</v>
      </c>
      <c r="H40" s="39">
        <v>812</v>
      </c>
      <c r="I40" s="39">
        <v>23025</v>
      </c>
    </row>
    <row r="41" spans="1:9" ht="55.5" customHeight="1" x14ac:dyDescent="0.2">
      <c r="A41" s="42">
        <v>22</v>
      </c>
      <c r="B41" s="41" t="s">
        <v>78</v>
      </c>
      <c r="C41" s="40" t="s">
        <v>93</v>
      </c>
      <c r="D41" s="39">
        <f t="shared" si="0"/>
        <v>76771</v>
      </c>
      <c r="E41" s="43">
        <v>0</v>
      </c>
      <c r="F41" s="43">
        <v>0</v>
      </c>
      <c r="G41" s="39">
        <v>2390</v>
      </c>
      <c r="H41" s="39">
        <v>2894</v>
      </c>
      <c r="I41" s="39">
        <v>82055</v>
      </c>
    </row>
    <row r="42" spans="1:9" ht="55.5" customHeight="1" x14ac:dyDescent="0.2">
      <c r="A42" s="42">
        <v>23</v>
      </c>
      <c r="B42" s="41" t="s">
        <v>90</v>
      </c>
      <c r="C42" s="40" t="s">
        <v>96</v>
      </c>
      <c r="D42" s="39">
        <f t="shared" si="0"/>
        <v>120918</v>
      </c>
      <c r="E42" s="43">
        <v>0</v>
      </c>
      <c r="F42" s="43">
        <v>0</v>
      </c>
      <c r="G42" s="39">
        <v>3745</v>
      </c>
      <c r="H42" s="39">
        <v>3911</v>
      </c>
      <c r="I42" s="39">
        <v>128574</v>
      </c>
    </row>
    <row r="43" spans="1:9" x14ac:dyDescent="0.2">
      <c r="A43" s="13"/>
      <c r="B43" s="1"/>
      <c r="C43" s="1" t="s">
        <v>45</v>
      </c>
      <c r="D43" s="27">
        <f>SUM(D20:D42)</f>
        <v>6939745</v>
      </c>
      <c r="E43" s="38">
        <f t="shared" ref="E43:H43" si="1">SUM(E20:E42)</f>
        <v>0</v>
      </c>
      <c r="F43" s="38">
        <f t="shared" si="1"/>
        <v>0</v>
      </c>
      <c r="G43" s="36">
        <f t="shared" si="1"/>
        <v>216795</v>
      </c>
      <c r="H43" s="36">
        <f t="shared" si="1"/>
        <v>284663</v>
      </c>
      <c r="I43" s="27">
        <f>SUM(D43:H43)</f>
        <v>7441203</v>
      </c>
    </row>
    <row r="44" spans="1:9" x14ac:dyDescent="0.2">
      <c r="A44" s="31"/>
      <c r="B44" s="55" t="s">
        <v>43</v>
      </c>
      <c r="C44" s="56"/>
      <c r="D44" s="32"/>
      <c r="E44" s="32"/>
      <c r="F44" s="32"/>
      <c r="G44" s="32"/>
      <c r="H44" s="32"/>
      <c r="I44" s="33"/>
    </row>
    <row r="45" spans="1:9" ht="51" x14ac:dyDescent="0.2">
      <c r="A45" s="48">
        <v>24</v>
      </c>
      <c r="B45" s="41" t="s">
        <v>92</v>
      </c>
      <c r="C45" s="40" t="s">
        <v>58</v>
      </c>
      <c r="D45" s="39">
        <f t="shared" ref="D45:D47" si="2">I45-H45-G45</f>
        <v>132115</v>
      </c>
      <c r="E45" s="16">
        <v>0</v>
      </c>
      <c r="F45" s="16">
        <v>0</v>
      </c>
      <c r="G45" s="39">
        <v>4049</v>
      </c>
      <c r="H45" s="39">
        <v>2852</v>
      </c>
      <c r="I45" s="39">
        <v>139016</v>
      </c>
    </row>
    <row r="46" spans="1:9" ht="53.25" customHeight="1" x14ac:dyDescent="0.2">
      <c r="A46" s="18">
        <v>25</v>
      </c>
      <c r="B46" s="15" t="s">
        <v>94</v>
      </c>
      <c r="C46" s="14" t="s">
        <v>41</v>
      </c>
      <c r="D46" s="9">
        <f t="shared" si="2"/>
        <v>121994</v>
      </c>
      <c r="E46" s="16">
        <v>0</v>
      </c>
      <c r="F46" s="16">
        <v>0</v>
      </c>
      <c r="G46" s="26">
        <v>3798</v>
      </c>
      <c r="H46" s="9">
        <v>4598</v>
      </c>
      <c r="I46" s="9">
        <v>130390</v>
      </c>
    </row>
    <row r="47" spans="1:9" ht="53.25" customHeight="1" x14ac:dyDescent="0.2">
      <c r="A47" s="47">
        <v>26</v>
      </c>
      <c r="B47" s="41" t="s">
        <v>97</v>
      </c>
      <c r="C47" s="40" t="s">
        <v>66</v>
      </c>
      <c r="D47" s="39">
        <f t="shared" si="2"/>
        <v>61942</v>
      </c>
      <c r="E47" s="16">
        <v>0</v>
      </c>
      <c r="F47" s="16">
        <v>0</v>
      </c>
      <c r="G47" s="49">
        <v>1928</v>
      </c>
      <c r="H47" s="50">
        <v>2335</v>
      </c>
      <c r="I47" s="39">
        <v>66205</v>
      </c>
    </row>
    <row r="48" spans="1:9" x14ac:dyDescent="0.2">
      <c r="A48" s="30"/>
      <c r="B48" s="34"/>
      <c r="C48" s="1" t="s">
        <v>44</v>
      </c>
      <c r="D48" s="32">
        <f>SUM(D45:D47)</f>
        <v>316051</v>
      </c>
      <c r="E48" s="38">
        <f t="shared" ref="E48:H48" si="3">SUM(E45:E47)</f>
        <v>0</v>
      </c>
      <c r="F48" s="38">
        <f t="shared" si="3"/>
        <v>0</v>
      </c>
      <c r="G48" s="32">
        <f t="shared" si="3"/>
        <v>9775</v>
      </c>
      <c r="H48" s="36">
        <f t="shared" si="3"/>
        <v>9785</v>
      </c>
      <c r="I48" s="36">
        <f>SUM(D48:H48)</f>
        <v>335611</v>
      </c>
    </row>
    <row r="49" spans="1:11" x14ac:dyDescent="0.2">
      <c r="A49" s="48"/>
      <c r="B49" s="34"/>
      <c r="C49" s="1" t="s">
        <v>84</v>
      </c>
      <c r="D49" s="32">
        <f>D48+D43</f>
        <v>7255796</v>
      </c>
      <c r="E49" s="38">
        <f t="shared" ref="E49:H49" si="4">E48+E43</f>
        <v>0</v>
      </c>
      <c r="F49" s="38">
        <f t="shared" si="4"/>
        <v>0</v>
      </c>
      <c r="G49" s="36">
        <f t="shared" si="4"/>
        <v>226570</v>
      </c>
      <c r="H49" s="36">
        <f t="shared" si="4"/>
        <v>294448</v>
      </c>
      <c r="I49" s="36">
        <f>SUM(D49:H49)</f>
        <v>7776814</v>
      </c>
    </row>
    <row r="50" spans="1:11" x14ac:dyDescent="0.2">
      <c r="A50" s="67" t="s">
        <v>22</v>
      </c>
      <c r="B50" s="68"/>
      <c r="C50" s="68"/>
      <c r="D50" s="68"/>
      <c r="E50" s="68"/>
      <c r="F50" s="68"/>
      <c r="G50" s="68"/>
      <c r="H50" s="68"/>
      <c r="I50" s="69"/>
    </row>
    <row r="51" spans="1:11" x14ac:dyDescent="0.2">
      <c r="A51" s="18"/>
      <c r="B51" s="55" t="s">
        <v>23</v>
      </c>
      <c r="C51" s="56"/>
      <c r="D51" s="9"/>
      <c r="E51" s="16"/>
      <c r="F51" s="16"/>
      <c r="G51" s="16"/>
      <c r="H51" s="9"/>
      <c r="I51" s="9"/>
    </row>
    <row r="52" spans="1:11" ht="51" x14ac:dyDescent="0.2">
      <c r="A52" s="18">
        <v>27</v>
      </c>
      <c r="B52" s="15" t="s">
        <v>24</v>
      </c>
      <c r="C52" s="14" t="s">
        <v>52</v>
      </c>
      <c r="D52" s="39">
        <f>I52-G52</f>
        <v>72769</v>
      </c>
      <c r="E52" s="43">
        <v>0</v>
      </c>
      <c r="F52" s="43">
        <v>0</v>
      </c>
      <c r="G52" s="39">
        <v>2183</v>
      </c>
      <c r="H52" s="43">
        <v>0</v>
      </c>
      <c r="I52" s="39">
        <v>74952</v>
      </c>
    </row>
    <row r="53" spans="1:11" ht="53.25" customHeight="1" x14ac:dyDescent="0.2">
      <c r="A53" s="18">
        <v>28</v>
      </c>
      <c r="B53" s="15" t="s">
        <v>28</v>
      </c>
      <c r="C53" s="14" t="s">
        <v>42</v>
      </c>
      <c r="D53" s="39">
        <f>I53-G53</f>
        <v>17982</v>
      </c>
      <c r="E53" s="43">
        <v>0</v>
      </c>
      <c r="F53" s="43">
        <v>0</v>
      </c>
      <c r="G53" s="39">
        <v>539</v>
      </c>
      <c r="H53" s="43">
        <v>0</v>
      </c>
      <c r="I53" s="39">
        <v>18521</v>
      </c>
    </row>
    <row r="54" spans="1:11" ht="50.25" customHeight="1" x14ac:dyDescent="0.2">
      <c r="A54" s="42">
        <v>29</v>
      </c>
      <c r="B54" s="41" t="s">
        <v>50</v>
      </c>
      <c r="C54" s="40" t="s">
        <v>95</v>
      </c>
      <c r="D54" s="39">
        <f>I54-G54</f>
        <v>23347</v>
      </c>
      <c r="E54" s="43">
        <v>0</v>
      </c>
      <c r="F54" s="43">
        <v>0</v>
      </c>
      <c r="G54" s="39">
        <v>700</v>
      </c>
      <c r="H54" s="43">
        <v>0</v>
      </c>
      <c r="I54" s="44">
        <v>24047</v>
      </c>
    </row>
    <row r="55" spans="1:11" ht="51" x14ac:dyDescent="0.2">
      <c r="A55" s="42">
        <v>30</v>
      </c>
      <c r="B55" s="41" t="s">
        <v>79</v>
      </c>
      <c r="C55" s="40" t="s">
        <v>67</v>
      </c>
      <c r="D55" s="39">
        <f>I55-G55</f>
        <v>18632</v>
      </c>
      <c r="E55" s="43">
        <v>0</v>
      </c>
      <c r="F55" s="43">
        <v>0</v>
      </c>
      <c r="G55" s="39">
        <v>559</v>
      </c>
      <c r="H55" s="43">
        <v>0</v>
      </c>
      <c r="I55" s="44">
        <v>19191</v>
      </c>
    </row>
    <row r="56" spans="1:11" ht="51" x14ac:dyDescent="0.2">
      <c r="A56" s="42">
        <v>31</v>
      </c>
      <c r="B56" s="41" t="s">
        <v>80</v>
      </c>
      <c r="C56" s="40" t="s">
        <v>68</v>
      </c>
      <c r="D56" s="39">
        <f>I56-G56</f>
        <v>69610</v>
      </c>
      <c r="E56" s="43">
        <v>0</v>
      </c>
      <c r="F56" s="43">
        <v>0</v>
      </c>
      <c r="G56" s="39">
        <v>2088</v>
      </c>
      <c r="H56" s="43">
        <v>0</v>
      </c>
      <c r="I56" s="44">
        <v>71698</v>
      </c>
    </row>
    <row r="57" spans="1:11" x14ac:dyDescent="0.2">
      <c r="A57" s="42"/>
      <c r="B57" s="51"/>
      <c r="C57" s="1" t="s">
        <v>82</v>
      </c>
      <c r="D57" s="36">
        <f>SUM(D52:D56)</f>
        <v>202340</v>
      </c>
      <c r="E57" s="38">
        <f t="shared" ref="E57:H57" si="5">SUM(E52:E56)</f>
        <v>0</v>
      </c>
      <c r="F57" s="38">
        <f t="shared" si="5"/>
        <v>0</v>
      </c>
      <c r="G57" s="36">
        <f t="shared" si="5"/>
        <v>6069</v>
      </c>
      <c r="H57" s="38">
        <f t="shared" si="5"/>
        <v>0</v>
      </c>
      <c r="I57" s="52">
        <f>SUM(D57:H57)</f>
        <v>208409</v>
      </c>
    </row>
    <row r="58" spans="1:11" x14ac:dyDescent="0.2">
      <c r="A58" s="42"/>
      <c r="B58" s="55" t="s">
        <v>43</v>
      </c>
      <c r="C58" s="56"/>
      <c r="D58" s="39"/>
      <c r="E58" s="43"/>
      <c r="F58" s="43"/>
      <c r="G58" s="39"/>
      <c r="H58" s="43"/>
      <c r="I58" s="44"/>
    </row>
    <row r="59" spans="1:11" ht="38.25" x14ac:dyDescent="0.2">
      <c r="A59" s="42">
        <v>32</v>
      </c>
      <c r="B59" s="41" t="s">
        <v>81</v>
      </c>
      <c r="C59" s="40" t="s">
        <v>69</v>
      </c>
      <c r="D59" s="39">
        <f>I59-G59</f>
        <v>289026</v>
      </c>
      <c r="E59" s="43">
        <v>0</v>
      </c>
      <c r="F59" s="43">
        <v>0</v>
      </c>
      <c r="G59" s="39">
        <v>8671</v>
      </c>
      <c r="H59" s="43">
        <v>0</v>
      </c>
      <c r="I59" s="44">
        <v>297697</v>
      </c>
    </row>
    <row r="60" spans="1:11" x14ac:dyDescent="0.2">
      <c r="A60" s="42"/>
      <c r="B60" s="51"/>
      <c r="C60" s="1" t="s">
        <v>83</v>
      </c>
      <c r="D60" s="36">
        <f>SUM(D59)</f>
        <v>289026</v>
      </c>
      <c r="E60" s="38">
        <f t="shared" ref="E60:H60" si="6">SUM(E59)</f>
        <v>0</v>
      </c>
      <c r="F60" s="38">
        <f t="shared" si="6"/>
        <v>0</v>
      </c>
      <c r="G60" s="36">
        <f t="shared" si="6"/>
        <v>8671</v>
      </c>
      <c r="H60" s="38">
        <f t="shared" si="6"/>
        <v>0</v>
      </c>
      <c r="I60" s="52">
        <f>SUM(D60:H60)</f>
        <v>297697</v>
      </c>
    </row>
    <row r="61" spans="1:11" x14ac:dyDescent="0.2">
      <c r="A61" s="28"/>
      <c r="B61" s="29"/>
      <c r="C61" s="1" t="s">
        <v>27</v>
      </c>
      <c r="D61" s="36">
        <f>D57+D60</f>
        <v>491366</v>
      </c>
      <c r="E61" s="38">
        <f>SUM(E52:E60)</f>
        <v>0</v>
      </c>
      <c r="F61" s="38">
        <f>SUM(F52:F60)</f>
        <v>0</v>
      </c>
      <c r="G61" s="36">
        <f>G57+G60</f>
        <v>14740</v>
      </c>
      <c r="H61" s="38">
        <f>SUM(H52:H60)</f>
        <v>0</v>
      </c>
      <c r="I61" s="36">
        <f>SUM(D61:H61)</f>
        <v>506106</v>
      </c>
    </row>
    <row r="62" spans="1:11" ht="13.5" x14ac:dyDescent="0.2">
      <c r="A62" s="13" t="s">
        <v>14</v>
      </c>
      <c r="B62" s="1"/>
      <c r="C62" s="17" t="s">
        <v>25</v>
      </c>
      <c r="D62" s="19">
        <f>D49+D61</f>
        <v>7747162</v>
      </c>
      <c r="E62" s="37">
        <f>E49+E61</f>
        <v>0</v>
      </c>
      <c r="F62" s="37">
        <f>F49+F61</f>
        <v>0</v>
      </c>
      <c r="G62" s="19">
        <f>G49+G61</f>
        <v>241310</v>
      </c>
      <c r="H62" s="19">
        <f>H49+H61</f>
        <v>294448</v>
      </c>
      <c r="I62" s="19">
        <f>SUM(D62:H62)</f>
        <v>8282920</v>
      </c>
      <c r="K62" s="25"/>
    </row>
    <row r="63" spans="1:11" x14ac:dyDescent="0.2">
      <c r="A63" s="13"/>
      <c r="B63" s="14"/>
      <c r="C63" s="14" t="s">
        <v>11</v>
      </c>
      <c r="D63" s="9">
        <f>D62*0.18</f>
        <v>1394489.16</v>
      </c>
      <c r="E63" s="35">
        <f t="shared" ref="E63:G63" si="7">E62*0.18</f>
        <v>0</v>
      </c>
      <c r="F63" s="35">
        <f>F62*0.18</f>
        <v>0</v>
      </c>
      <c r="G63" s="9">
        <f t="shared" si="7"/>
        <v>43435.799999999996</v>
      </c>
      <c r="H63" s="9">
        <f>H62*0.18</f>
        <v>53000.639999999999</v>
      </c>
      <c r="I63" s="9">
        <f>SUM(D63:H63)</f>
        <v>1490925.5999999999</v>
      </c>
    </row>
    <row r="64" spans="1:11" x14ac:dyDescent="0.2">
      <c r="A64" s="13"/>
      <c r="B64" s="14"/>
      <c r="C64" s="29" t="s">
        <v>9</v>
      </c>
      <c r="D64" s="53">
        <f>D63+D62</f>
        <v>9141651.1600000001</v>
      </c>
      <c r="E64" s="54">
        <f>E63+E62</f>
        <v>0</v>
      </c>
      <c r="F64" s="54">
        <f t="shared" ref="F64:G64" si="8">F63+F62</f>
        <v>0</v>
      </c>
      <c r="G64" s="53">
        <f t="shared" si="8"/>
        <v>284745.8</v>
      </c>
      <c r="H64" s="53">
        <f>H63+H62</f>
        <v>347448.64</v>
      </c>
      <c r="I64" s="53">
        <f>SUM(D64:H64)</f>
        <v>9773845.6000000015</v>
      </c>
    </row>
    <row r="65" spans="1:9" x14ac:dyDescent="0.2">
      <c r="A65" s="20"/>
      <c r="B65" s="4"/>
      <c r="C65" s="4"/>
      <c r="D65" s="24"/>
      <c r="E65" s="24"/>
      <c r="F65" s="24"/>
      <c r="G65" s="24"/>
      <c r="H65" s="24"/>
      <c r="I65" s="24"/>
    </row>
    <row r="66" spans="1:9" x14ac:dyDescent="0.2">
      <c r="A66" s="20"/>
      <c r="B66" s="4"/>
      <c r="C66" s="4"/>
      <c r="D66" s="24"/>
      <c r="E66" s="24"/>
      <c r="F66" s="24"/>
      <c r="G66" s="24"/>
      <c r="H66" s="24"/>
      <c r="I66" s="24"/>
    </row>
    <row r="67" spans="1:9" x14ac:dyDescent="0.2">
      <c r="A67" s="62" t="s">
        <v>21</v>
      </c>
      <c r="B67" s="62"/>
      <c r="C67" s="62"/>
      <c r="D67" s="62"/>
      <c r="E67" s="62"/>
      <c r="F67" s="62"/>
      <c r="G67" s="62"/>
      <c r="H67" s="62"/>
      <c r="I67" s="62"/>
    </row>
    <row r="68" spans="1:9" x14ac:dyDescent="0.2">
      <c r="A68" s="63" t="s">
        <v>13</v>
      </c>
      <c r="B68" s="63"/>
      <c r="C68" s="63"/>
      <c r="D68" s="63"/>
      <c r="E68" s="63"/>
      <c r="F68" s="63"/>
      <c r="G68" s="63"/>
      <c r="H68" s="63"/>
      <c r="I68" s="63"/>
    </row>
    <row r="85" spans="13:14" x14ac:dyDescent="0.2">
      <c r="M85" s="25"/>
      <c r="N85" s="25"/>
    </row>
  </sheetData>
  <mergeCells count="23">
    <mergeCell ref="A67:I67"/>
    <mergeCell ref="A68:I68"/>
    <mergeCell ref="D14:D16"/>
    <mergeCell ref="E14:E16"/>
    <mergeCell ref="F14:F16"/>
    <mergeCell ref="G14:G16"/>
    <mergeCell ref="H14:H16"/>
    <mergeCell ref="A18:I18"/>
    <mergeCell ref="A13:A16"/>
    <mergeCell ref="B13:B16"/>
    <mergeCell ref="C13:C16"/>
    <mergeCell ref="D13:H13"/>
    <mergeCell ref="I13:I16"/>
    <mergeCell ref="B19:C19"/>
    <mergeCell ref="A50:I50"/>
    <mergeCell ref="B58:C58"/>
    <mergeCell ref="B51:C51"/>
    <mergeCell ref="B44:C44"/>
    <mergeCell ref="G3:I3"/>
    <mergeCell ref="C7:I7"/>
    <mergeCell ref="B9:I9"/>
    <mergeCell ref="C10:H10"/>
    <mergeCell ref="B11:C11"/>
  </mergeCells>
  <printOptions horizontalCentered="1" verticalCentered="1"/>
  <pageMargins left="0.25" right="0.25" top="0.75" bottom="0.75" header="0.3" footer="0.3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Коновалова Эльвира Михайловна</dc:creator>
  <cp:lastModifiedBy>Корсун Наталья Олеговна</cp:lastModifiedBy>
  <cp:lastPrinted>2018-05-28T05:54:25Z</cp:lastPrinted>
  <dcterms:created xsi:type="dcterms:W3CDTF">2002-03-25T05:35:56Z</dcterms:created>
  <dcterms:modified xsi:type="dcterms:W3CDTF">2018-05-28T05:56:11Z</dcterms:modified>
</cp:coreProperties>
</file>