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35" yWindow="-45" windowWidth="29040" windowHeight="127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I84" i="1" l="1"/>
  <c r="H84" i="1" l="1"/>
  <c r="G78" i="1"/>
  <c r="G79" i="1"/>
  <c r="G80" i="1"/>
  <c r="G81" i="1"/>
  <c r="G77" i="1"/>
  <c r="F78" i="1"/>
  <c r="F79" i="1"/>
  <c r="F80" i="1"/>
  <c r="F81" i="1"/>
  <c r="F77" i="1"/>
  <c r="I82" i="1"/>
  <c r="H82" i="1"/>
  <c r="I74" i="1"/>
  <c r="H74" i="1"/>
  <c r="G71" i="1"/>
  <c r="G72" i="1"/>
  <c r="G73" i="1"/>
  <c r="G70" i="1"/>
  <c r="F71" i="1"/>
  <c r="F72" i="1"/>
  <c r="F73" i="1"/>
  <c r="F70" i="1"/>
  <c r="I67" i="1"/>
  <c r="H67" i="1"/>
  <c r="G58" i="1"/>
  <c r="G59" i="1"/>
  <c r="G60" i="1"/>
  <c r="G61" i="1"/>
  <c r="G62" i="1"/>
  <c r="G63" i="1"/>
  <c r="G64" i="1"/>
  <c r="G65" i="1"/>
  <c r="G66" i="1"/>
  <c r="G57" i="1"/>
  <c r="F58" i="1"/>
  <c r="F59" i="1"/>
  <c r="F60" i="1"/>
  <c r="F61" i="1"/>
  <c r="F62" i="1"/>
  <c r="F63" i="1"/>
  <c r="F64" i="1"/>
  <c r="F65" i="1"/>
  <c r="F66" i="1"/>
  <c r="F57" i="1"/>
  <c r="I54" i="1"/>
  <c r="H54" i="1"/>
  <c r="G46" i="1"/>
  <c r="G47" i="1"/>
  <c r="G48" i="1"/>
  <c r="G49" i="1"/>
  <c r="G50" i="1"/>
  <c r="G51" i="1"/>
  <c r="G52" i="1"/>
  <c r="G53" i="1"/>
  <c r="G45" i="1"/>
  <c r="F46" i="1"/>
  <c r="F47" i="1"/>
  <c r="F48" i="1"/>
  <c r="F49" i="1"/>
  <c r="F50" i="1"/>
  <c r="F51" i="1"/>
  <c r="F52" i="1"/>
  <c r="F53" i="1"/>
  <c r="F45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G28" i="1"/>
  <c r="F28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10" i="1"/>
  <c r="I42" i="1" l="1"/>
  <c r="H24" i="1" l="1"/>
  <c r="I24" i="1" s="1"/>
</calcChain>
</file>

<file path=xl/sharedStrings.xml><?xml version="1.0" encoding="utf-8"?>
<sst xmlns="http://schemas.openxmlformats.org/spreadsheetml/2006/main" count="213" uniqueCount="69">
  <si>
    <t>Артикул</t>
  </si>
  <si>
    <t>Ед. изм.</t>
  </si>
  <si>
    <t>шт</t>
  </si>
  <si>
    <t>№ п/п</t>
  </si>
  <si>
    <t>Наименование продукции</t>
  </si>
  <si>
    <t>Общее количество</t>
  </si>
  <si>
    <t>Плановая цена за единицу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</si>
  <si>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</si>
  <si>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</si>
  <si>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</si>
  <si>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</si>
  <si>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Общая стоимость позиции Участника</t>
  </si>
  <si>
    <t>Материалы и оборудование на эксплуатационные расходы (1.2.)</t>
  </si>
  <si>
    <t>руб. без НДС</t>
  </si>
  <si>
    <t>руб. с НДС</t>
  </si>
  <si>
    <t>Фактическое количество, предложенное Участником</t>
  </si>
  <si>
    <t>Общая стоимость позиции Участника по разделу 1.2.</t>
  </si>
  <si>
    <t>руб. без НДС и тр. расходами</t>
  </si>
  <si>
    <t>руб. с НДС и тр. расходами</t>
  </si>
  <si>
    <t>1.1 филиал АО "ДРСК" "Амурские ЭС"</t>
  </si>
  <si>
    <t>ИТОГО по филиалу Амурские ЭС: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</si>
  <si>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</si>
  <si>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1.2. филиал АО "ДРСК" "Приморские электрические сети"</t>
  </si>
  <si>
    <t>ИТОГО по филиалу Приморские ЭС:</t>
  </si>
  <si>
    <t xml:space="preserve"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                                                                                  </t>
  </si>
  <si>
    <t>1.3. филиал АО "ДРСК" "Хабаровские электрические сети" СП Центральные ЭС</t>
  </si>
  <si>
    <t>ИТОГО по филиалу Хабаровские ЭС-СП Центральные ЭС: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</si>
  <si>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</si>
  <si>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1.4. филиал АО "ДРСК" "Хабаровские электрические сети" СП Северные ЭС</t>
  </si>
  <si>
    <t>ИТОГО по филиалу Хабаровские ЭС-СП Северные ЭС: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</si>
  <si>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</si>
  <si>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1.5. филиал АО "ДРСК" "ЭС ЕАО"</t>
  </si>
  <si>
    <t>ИТОГО по филиалу ЭС ЕАО:</t>
  </si>
  <si>
    <t>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</t>
  </si>
  <si>
    <t>1.6. филиал АО "Южно-Якутские электрические сети"</t>
  </si>
  <si>
    <t>ИТОГО по филиалу ЮЯЭС:</t>
  </si>
  <si>
    <t xml:space="preserve">Отгрузочные реквизиты для транспортной компании: Республика Саха (Якутия), г. Алдан, ул. Тарабукина 60а (для филиала АО "ДРСК" "ЮЯЭС")       </t>
  </si>
  <si>
    <t>Итого по всем филиалам:</t>
  </si>
  <si>
    <t>1. Перечень и объемы продукции</t>
  </si>
  <si>
    <t>Приложение 1.1.</t>
  </si>
  <si>
    <t>Краги брезентовые</t>
  </si>
  <si>
    <t>ТР ТС 019/2011 защита от искр и брызг металла</t>
  </si>
  <si>
    <t>пар</t>
  </si>
  <si>
    <t>Краги спилковые</t>
  </si>
  <si>
    <t>ТР ТС 019/2011 защита от искр, брызг металла, повышенных температур</t>
  </si>
  <si>
    <t>Наплечники</t>
  </si>
  <si>
    <t>ГОСТ 12.4.011-89</t>
  </si>
  <si>
    <t>Нарукавники текстовиниловые</t>
  </si>
  <si>
    <t>-</t>
  </si>
  <si>
    <t>Перчатки антивибрационные</t>
  </si>
  <si>
    <t>"ВибраГард"</t>
  </si>
  <si>
    <t>Перчатки нейлоновые (полное покрытие нитрилом)</t>
  </si>
  <si>
    <t>ТР ТС 019/2011 защита от механических воздействий</t>
  </si>
  <si>
    <t>Перчатки порезостойкие (спец. волокно, полиуретан)</t>
  </si>
  <si>
    <t>ТР ТС 019/2011 защита от проколов и порезов</t>
  </si>
  <si>
    <t>Перчатки резиновые бытовые (латекс)</t>
  </si>
  <si>
    <t>ТР ТС 019/2011 защита от воды и нетоксичных веществ</t>
  </si>
  <si>
    <t>Перчатки резиновые противокислотные (латекс)</t>
  </si>
  <si>
    <t>ТР ТС 019/2011 защита от кислот и щелочей 20%</t>
  </si>
  <si>
    <t>Перчатки спилковые</t>
  </si>
  <si>
    <t>ТР ТС 019/2011 защита от искр и брызг раскаленного металла</t>
  </si>
  <si>
    <t>Перчатки трикотажные кругловязаные (хлопок)</t>
  </si>
  <si>
    <t>ТР ТС 019/2011 защита от истирания</t>
  </si>
  <si>
    <t>Перчатки трикотажные с ПВХ покрытием (точечное)</t>
  </si>
  <si>
    <t>Рукавицы брезентовые</t>
  </si>
  <si>
    <t>ТР ТС 019/2011 защита от истирающих нагрузок, искр и брызг металла</t>
  </si>
  <si>
    <t>Рукавицы комбинированные ( х/б с брезент. наладонником)</t>
  </si>
  <si>
    <t>ТР ТС 019/2011 защита от значительных механических воздействий</t>
  </si>
  <si>
    <t>Перчатки нейлоновые (частичное покрытие нитрилом)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</si>
</sst>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8"/>
      <name val="Arial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Arial"/>
      <family val="2"/>
      <charset val="204"/>
    </font>
    <font>
      <sz val="12"/>
      <name val="Arial"/>
      <family val="2"/>
      <charset val="204"/>
    </font>
    <font>
      <sz val="8.5"/>
      <name val="Arial"/>
      <family val="2"/>
      <charset val="204"/>
    </font>
    <font>
      <b/>
      <sz val="8.5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vertical="top" wrapText="1"/>
    </xf>
    <xf numFmtId="0" fontId="4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left" vertical="top" wrapText="1"/>
    </xf>
    <xf numFmtId="1" fontId="7" fillId="0" borderId="3" xfId="0" applyNumberFormat="1" applyFont="1" applyFill="1" applyBorder="1" applyAlignment="1">
      <alignment horizontal="center" vertical="top"/>
    </xf>
    <xf numFmtId="4" fontId="7" fillId="0" borderId="3" xfId="0" applyNumberFormat="1" applyFont="1" applyFill="1" applyBorder="1" applyAlignment="1">
      <alignment horizontal="right" vertical="top"/>
    </xf>
    <xf numFmtId="0" fontId="7" fillId="0" borderId="3" xfId="0" applyFont="1" applyFill="1" applyBorder="1"/>
    <xf numFmtId="0" fontId="7" fillId="0" borderId="0" xfId="0" applyFont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/>
    <xf numFmtId="0" fontId="8" fillId="0" borderId="3" xfId="0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right" vertical="top"/>
    </xf>
    <xf numFmtId="0" fontId="8" fillId="0" borderId="0" xfId="0" applyFont="1"/>
    <xf numFmtId="0" fontId="6" fillId="0" borderId="0" xfId="0" applyFont="1"/>
    <xf numFmtId="0" fontId="8" fillId="0" borderId="3" xfId="0" applyFont="1" applyFill="1" applyBorder="1" applyAlignment="1">
      <alignment vertical="top" wrapText="1"/>
    </xf>
    <xf numFmtId="0" fontId="7" fillId="0" borderId="0" xfId="0" applyFont="1" applyFill="1"/>
    <xf numFmtId="0" fontId="9" fillId="0" borderId="3" xfId="0" applyFont="1" applyFill="1" applyBorder="1"/>
    <xf numFmtId="3" fontId="9" fillId="0" borderId="3" xfId="0" applyNumberFormat="1" applyFont="1" applyFill="1" applyBorder="1" applyAlignment="1">
      <alignment horizontal="center" vertical="top"/>
    </xf>
    <xf numFmtId="4" fontId="9" fillId="0" borderId="3" xfId="0" applyNumberFormat="1" applyFont="1" applyFill="1" applyBorder="1" applyAlignment="1">
      <alignment horizontal="right" vertical="top"/>
    </xf>
    <xf numFmtId="1" fontId="9" fillId="0" borderId="3" xfId="0" applyNumberFormat="1" applyFont="1" applyFill="1" applyBorder="1" applyAlignment="1">
      <alignment horizontal="right" vertical="top"/>
    </xf>
    <xf numFmtId="0" fontId="9" fillId="0" borderId="0" xfId="0" applyFont="1"/>
    <xf numFmtId="4" fontId="7" fillId="0" borderId="3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/>
    </xf>
    <xf numFmtId="2" fontId="0" fillId="0" borderId="3" xfId="0" applyNumberFormat="1" applyBorder="1" applyAlignment="1">
      <alignment horizontal="center" vertical="top"/>
    </xf>
    <xf numFmtId="4" fontId="0" fillId="0" borderId="3" xfId="0" applyNumberFormat="1" applyBorder="1" applyAlignment="1">
      <alignment horizontal="center" vertical="top"/>
    </xf>
    <xf numFmtId="3" fontId="0" fillId="0" borderId="3" xfId="0" applyNumberFormat="1" applyBorder="1" applyAlignment="1">
      <alignment horizontal="center" vertical="top"/>
    </xf>
    <xf numFmtId="1" fontId="8" fillId="0" borderId="3" xfId="0" applyNumberFormat="1" applyFont="1" applyFill="1" applyBorder="1" applyAlignment="1">
      <alignment vertical="top"/>
    </xf>
    <xf numFmtId="4" fontId="8" fillId="0" borderId="3" xfId="0" applyNumberFormat="1" applyFont="1" applyFill="1" applyBorder="1" applyAlignment="1">
      <alignment vertical="top"/>
    </xf>
    <xf numFmtId="0" fontId="5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10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7" xfId="0" applyFont="1" applyBorder="1" applyAlignment="1"/>
    <xf numFmtId="0" fontId="8" fillId="0" borderId="2" xfId="0" applyFont="1" applyBorder="1" applyAlignment="1"/>
    <xf numFmtId="0" fontId="8" fillId="0" borderId="3" xfId="0" applyFont="1" applyFill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3" fillId="0" borderId="0" xfId="0" applyFont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84"/>
  <sheetViews>
    <sheetView tabSelected="1" zoomScale="90" zoomScaleNormal="90" workbookViewId="0">
      <selection activeCell="B3" sqref="B3"/>
    </sheetView>
  </sheetViews>
  <sheetFormatPr defaultColWidth="10.1640625" defaultRowHeight="11.45" customHeight="1" outlineLevelRow="3" x14ac:dyDescent="0.2"/>
  <cols>
    <col min="1" max="1" width="8.6640625" customWidth="1"/>
    <col min="2" max="2" width="83.6640625" style="1" customWidth="1"/>
    <col min="3" max="3" width="17.83203125" style="1" customWidth="1"/>
    <col min="4" max="4" width="7.6640625" style="1" customWidth="1"/>
    <col min="5" max="5" width="12" style="4" customWidth="1"/>
    <col min="6" max="6" width="15.1640625" style="1" customWidth="1"/>
    <col min="7" max="7" width="12.6640625" style="1" customWidth="1"/>
    <col min="8" max="8" width="14.83203125" style="2" customWidth="1"/>
    <col min="9" max="9" width="14.1640625" style="2" customWidth="1"/>
  </cols>
  <sheetData>
    <row r="1" spans="1:18" ht="11.45" customHeight="1" x14ac:dyDescent="0.2">
      <c r="B1" s="2"/>
      <c r="C1" s="2"/>
      <c r="D1" s="2"/>
      <c r="F1" s="2"/>
      <c r="G1" s="2"/>
    </row>
    <row r="2" spans="1:18" s="10" customFormat="1" ht="11.45" customHeight="1" x14ac:dyDescent="0.2">
      <c r="B2" s="11"/>
      <c r="C2" s="11"/>
      <c r="D2" s="11"/>
      <c r="E2" s="12"/>
      <c r="F2" s="11"/>
      <c r="G2" s="11"/>
      <c r="H2" s="11"/>
      <c r="I2" s="11"/>
      <c r="O2" s="72" t="s">
        <v>39</v>
      </c>
      <c r="P2" s="72"/>
      <c r="Q2" s="72"/>
      <c r="R2" s="72"/>
    </row>
    <row r="3" spans="1:18" s="10" customFormat="1" ht="11.45" customHeight="1" x14ac:dyDescent="0.2">
      <c r="B3" s="11" t="s">
        <v>38</v>
      </c>
      <c r="C3" s="11"/>
      <c r="D3" s="11"/>
      <c r="E3" s="12"/>
      <c r="F3" s="11"/>
      <c r="G3" s="11"/>
      <c r="H3" s="11"/>
      <c r="I3" s="11"/>
    </row>
    <row r="4" spans="1:18" s="5" customFormat="1" ht="11.45" customHeight="1" x14ac:dyDescent="0.2">
      <c r="B4" s="6"/>
      <c r="C4" s="6"/>
      <c r="D4" s="6"/>
      <c r="E4" s="7"/>
      <c r="F4" s="6"/>
      <c r="G4" s="6"/>
      <c r="H4" s="6"/>
      <c r="I4" s="6"/>
    </row>
    <row r="5" spans="1:18" s="8" customFormat="1" ht="26.1" customHeight="1" x14ac:dyDescent="0.2">
      <c r="A5" s="64" t="s">
        <v>3</v>
      </c>
      <c r="B5" s="67" t="s">
        <v>4</v>
      </c>
      <c r="C5" s="62" t="s">
        <v>0</v>
      </c>
      <c r="D5" s="62" t="s">
        <v>1</v>
      </c>
      <c r="E5" s="62" t="s">
        <v>5</v>
      </c>
      <c r="F5" s="62" t="s">
        <v>6</v>
      </c>
      <c r="G5" s="62"/>
      <c r="H5" s="62" t="s">
        <v>7</v>
      </c>
      <c r="I5" s="62"/>
      <c r="J5" s="75" t="s">
        <v>8</v>
      </c>
      <c r="K5" s="76" t="s">
        <v>9</v>
      </c>
      <c r="L5" s="62" t="s">
        <v>10</v>
      </c>
      <c r="M5" s="62"/>
      <c r="N5" s="62" t="s">
        <v>11</v>
      </c>
      <c r="O5" s="62"/>
      <c r="P5" s="62" t="s">
        <v>12</v>
      </c>
      <c r="Q5" s="62"/>
      <c r="R5" s="62"/>
    </row>
    <row r="6" spans="1:18" s="8" customFormat="1" ht="43.5" customHeight="1" x14ac:dyDescent="0.2">
      <c r="A6" s="65"/>
      <c r="B6" s="67"/>
      <c r="C6" s="62"/>
      <c r="D6" s="62"/>
      <c r="E6" s="62"/>
      <c r="F6" s="62" t="s">
        <v>13</v>
      </c>
      <c r="G6" s="62" t="s">
        <v>14</v>
      </c>
      <c r="H6" s="62" t="s">
        <v>13</v>
      </c>
      <c r="I6" s="62" t="s">
        <v>14</v>
      </c>
      <c r="J6" s="76"/>
      <c r="K6" s="77"/>
      <c r="L6" s="62" t="s">
        <v>13</v>
      </c>
      <c r="M6" s="62" t="s">
        <v>14</v>
      </c>
      <c r="N6" s="62" t="s">
        <v>13</v>
      </c>
      <c r="O6" s="62" t="s">
        <v>14</v>
      </c>
      <c r="P6" s="73" t="s">
        <v>15</v>
      </c>
      <c r="Q6" s="62" t="s">
        <v>16</v>
      </c>
      <c r="R6" s="62"/>
    </row>
    <row r="7" spans="1:18" s="9" customFormat="1" ht="66.75" customHeight="1" x14ac:dyDescent="0.2">
      <c r="A7" s="66"/>
      <c r="B7" s="67"/>
      <c r="C7" s="62"/>
      <c r="D7" s="62"/>
      <c r="E7" s="62"/>
      <c r="F7" s="62"/>
      <c r="G7" s="62"/>
      <c r="H7" s="62"/>
      <c r="I7" s="62"/>
      <c r="J7" s="77"/>
      <c r="K7" s="77"/>
      <c r="L7" s="62"/>
      <c r="M7" s="62"/>
      <c r="N7" s="62"/>
      <c r="O7" s="62"/>
      <c r="P7" s="74"/>
      <c r="Q7" s="3" t="s">
        <v>17</v>
      </c>
      <c r="R7" s="3" t="s">
        <v>18</v>
      </c>
    </row>
    <row r="8" spans="1:18" s="13" customFormat="1" ht="22.5" customHeight="1" x14ac:dyDescent="0.2">
      <c r="A8" s="68" t="s">
        <v>19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70"/>
    </row>
    <row r="9" spans="1:18" s="28" customFormat="1" ht="11.1" customHeight="1" outlineLevel="3" x14ac:dyDescent="0.2">
      <c r="A9" s="14"/>
      <c r="B9" s="20"/>
      <c r="C9" s="15"/>
      <c r="D9" s="15"/>
      <c r="E9" s="16"/>
      <c r="F9" s="17"/>
      <c r="G9" s="17"/>
      <c r="H9" s="17"/>
      <c r="I9" s="17"/>
      <c r="J9" s="18"/>
      <c r="K9" s="18"/>
      <c r="L9" s="18"/>
      <c r="M9" s="18"/>
      <c r="N9" s="18"/>
      <c r="O9" s="18"/>
      <c r="P9" s="18"/>
      <c r="Q9" s="18"/>
      <c r="R9" s="18"/>
    </row>
    <row r="10" spans="1:18" s="28" customFormat="1" ht="21.95" customHeight="1" outlineLevel="3" x14ac:dyDescent="0.2">
      <c r="A10" s="49">
        <v>1</v>
      </c>
      <c r="B10" s="37" t="s">
        <v>40</v>
      </c>
      <c r="C10" s="38" t="s">
        <v>41</v>
      </c>
      <c r="D10" s="39" t="s">
        <v>42</v>
      </c>
      <c r="E10" s="40">
        <v>9</v>
      </c>
      <c r="F10" s="34">
        <f>H10/E10</f>
        <v>60.948888888888888</v>
      </c>
      <c r="G10" s="34">
        <f>F10*1.18</f>
        <v>71.919688888888885</v>
      </c>
      <c r="H10" s="41">
        <v>548.54</v>
      </c>
      <c r="I10" s="41">
        <v>647.28</v>
      </c>
      <c r="J10" s="18"/>
      <c r="K10" s="18"/>
      <c r="L10" s="18"/>
      <c r="M10" s="18"/>
      <c r="N10" s="18"/>
      <c r="O10" s="18"/>
      <c r="P10" s="18"/>
      <c r="Q10" s="18"/>
      <c r="R10" s="18"/>
    </row>
    <row r="11" spans="1:18" s="28" customFormat="1" ht="21.95" customHeight="1" outlineLevel="3" x14ac:dyDescent="0.2">
      <c r="A11" s="49">
        <v>2</v>
      </c>
      <c r="B11" s="37" t="s">
        <v>43</v>
      </c>
      <c r="C11" s="38" t="s">
        <v>44</v>
      </c>
      <c r="D11" s="39" t="s">
        <v>42</v>
      </c>
      <c r="E11" s="40">
        <v>53</v>
      </c>
      <c r="F11" s="34">
        <f t="shared" ref="F11:F23" si="0">H11/E11</f>
        <v>342.70339622641507</v>
      </c>
      <c r="G11" s="34">
        <f t="shared" ref="G11:G23" si="1">F11*1.18</f>
        <v>404.39000754716977</v>
      </c>
      <c r="H11" s="42">
        <v>18163.28</v>
      </c>
      <c r="I11" s="42">
        <v>21432.67</v>
      </c>
      <c r="J11" s="18"/>
      <c r="K11" s="18"/>
      <c r="L11" s="18"/>
      <c r="M11" s="18"/>
      <c r="N11" s="18"/>
      <c r="O11" s="18"/>
      <c r="P11" s="18"/>
      <c r="Q11" s="18"/>
      <c r="R11" s="18"/>
    </row>
    <row r="12" spans="1:18" s="28" customFormat="1" ht="21.95" customHeight="1" outlineLevel="3" x14ac:dyDescent="0.2">
      <c r="A12" s="49">
        <v>3</v>
      </c>
      <c r="B12" s="37" t="s">
        <v>45</v>
      </c>
      <c r="C12" s="38" t="s">
        <v>46</v>
      </c>
      <c r="D12" s="39" t="s">
        <v>2</v>
      </c>
      <c r="E12" s="40">
        <v>41</v>
      </c>
      <c r="F12" s="34">
        <f t="shared" si="0"/>
        <v>205.84731707317073</v>
      </c>
      <c r="G12" s="34">
        <f t="shared" si="1"/>
        <v>242.89983414634145</v>
      </c>
      <c r="H12" s="42">
        <v>8439.74</v>
      </c>
      <c r="I12" s="42">
        <v>9958.9</v>
      </c>
      <c r="J12" s="18"/>
      <c r="K12" s="18"/>
      <c r="L12" s="18"/>
      <c r="M12" s="18"/>
      <c r="N12" s="18"/>
      <c r="O12" s="18"/>
      <c r="P12" s="18"/>
      <c r="Q12" s="18"/>
      <c r="R12" s="18"/>
    </row>
    <row r="13" spans="1:18" s="28" customFormat="1" ht="21.95" customHeight="1" outlineLevel="3" x14ac:dyDescent="0.2">
      <c r="A13" s="49">
        <v>4</v>
      </c>
      <c r="B13" s="37" t="s">
        <v>47</v>
      </c>
      <c r="C13" s="38" t="s">
        <v>48</v>
      </c>
      <c r="D13" s="39" t="s">
        <v>42</v>
      </c>
      <c r="E13" s="40">
        <v>126</v>
      </c>
      <c r="F13" s="34">
        <f t="shared" si="0"/>
        <v>342.70333333333338</v>
      </c>
      <c r="G13" s="34">
        <f t="shared" si="1"/>
        <v>404.38993333333337</v>
      </c>
      <c r="H13" s="42">
        <v>43180.62</v>
      </c>
      <c r="I13" s="42">
        <v>50953.14</v>
      </c>
      <c r="J13" s="18"/>
      <c r="K13" s="18"/>
      <c r="L13" s="18"/>
      <c r="M13" s="18"/>
      <c r="N13" s="18"/>
      <c r="O13" s="18"/>
      <c r="P13" s="18"/>
      <c r="Q13" s="18"/>
      <c r="R13" s="18"/>
    </row>
    <row r="14" spans="1:18" s="28" customFormat="1" ht="21.95" customHeight="1" outlineLevel="3" x14ac:dyDescent="0.2">
      <c r="A14" s="49">
        <v>5</v>
      </c>
      <c r="B14" s="37" t="s">
        <v>49</v>
      </c>
      <c r="C14" s="38" t="s">
        <v>50</v>
      </c>
      <c r="D14" s="39" t="s">
        <v>42</v>
      </c>
      <c r="E14" s="40">
        <v>2</v>
      </c>
      <c r="F14" s="34">
        <f t="shared" si="0"/>
        <v>1150</v>
      </c>
      <c r="G14" s="34">
        <f t="shared" si="1"/>
        <v>1357</v>
      </c>
      <c r="H14" s="42">
        <v>2300</v>
      </c>
      <c r="I14" s="42">
        <v>2714</v>
      </c>
      <c r="J14" s="18"/>
      <c r="K14" s="18"/>
      <c r="L14" s="18"/>
      <c r="M14" s="18"/>
      <c r="N14" s="18"/>
      <c r="O14" s="18"/>
      <c r="P14" s="18"/>
      <c r="Q14" s="18"/>
      <c r="R14" s="18"/>
    </row>
    <row r="15" spans="1:18" s="28" customFormat="1" ht="21.95" customHeight="1" outlineLevel="3" x14ac:dyDescent="0.2">
      <c r="A15" s="49">
        <v>6</v>
      </c>
      <c r="B15" s="37" t="s">
        <v>51</v>
      </c>
      <c r="C15" s="38" t="s">
        <v>52</v>
      </c>
      <c r="D15" s="39" t="s">
        <v>42</v>
      </c>
      <c r="E15" s="43">
        <v>1850</v>
      </c>
      <c r="F15" s="34">
        <f t="shared" si="0"/>
        <v>122.99152432432433</v>
      </c>
      <c r="G15" s="34">
        <f t="shared" si="1"/>
        <v>145.12999870270269</v>
      </c>
      <c r="H15" s="42">
        <v>227534.32</v>
      </c>
      <c r="I15" s="42">
        <v>268490.5</v>
      </c>
      <c r="J15" s="18"/>
      <c r="K15" s="18"/>
      <c r="L15" s="18"/>
      <c r="M15" s="18"/>
      <c r="N15" s="18"/>
      <c r="O15" s="18"/>
      <c r="P15" s="18"/>
      <c r="Q15" s="18"/>
      <c r="R15" s="18"/>
    </row>
    <row r="16" spans="1:18" s="28" customFormat="1" ht="21.95" customHeight="1" outlineLevel="3" x14ac:dyDescent="0.2">
      <c r="A16" s="49">
        <v>7</v>
      </c>
      <c r="B16" s="37" t="s">
        <v>53</v>
      </c>
      <c r="C16" s="38" t="s">
        <v>54</v>
      </c>
      <c r="D16" s="39" t="s">
        <v>42</v>
      </c>
      <c r="E16" s="40">
        <v>688</v>
      </c>
      <c r="F16" s="34">
        <f t="shared" si="0"/>
        <v>686.55091569767444</v>
      </c>
      <c r="G16" s="34">
        <f t="shared" si="1"/>
        <v>810.13008052325574</v>
      </c>
      <c r="H16" s="42">
        <v>472347.03</v>
      </c>
      <c r="I16" s="42">
        <v>557369.43999999994</v>
      </c>
      <c r="J16" s="18"/>
      <c r="K16" s="18"/>
      <c r="L16" s="18"/>
      <c r="M16" s="18"/>
      <c r="N16" s="18"/>
      <c r="O16" s="18"/>
      <c r="P16" s="18"/>
      <c r="Q16" s="18"/>
      <c r="R16" s="18"/>
    </row>
    <row r="17" spans="1:18" s="28" customFormat="1" ht="21.95" customHeight="1" outlineLevel="3" x14ac:dyDescent="0.2">
      <c r="A17" s="49">
        <v>8</v>
      </c>
      <c r="B17" s="37" t="s">
        <v>55</v>
      </c>
      <c r="C17" s="38" t="s">
        <v>56</v>
      </c>
      <c r="D17" s="39" t="s">
        <v>42</v>
      </c>
      <c r="E17" s="40">
        <v>983</v>
      </c>
      <c r="F17" s="34">
        <f t="shared" si="0"/>
        <v>60.949206510681584</v>
      </c>
      <c r="G17" s="34">
        <f t="shared" si="1"/>
        <v>71.920063682604265</v>
      </c>
      <c r="H17" s="42">
        <v>59913.07</v>
      </c>
      <c r="I17" s="42">
        <v>70697.36</v>
      </c>
      <c r="J17" s="18"/>
      <c r="K17" s="18"/>
      <c r="L17" s="18"/>
      <c r="M17" s="18"/>
      <c r="N17" s="18"/>
      <c r="O17" s="18"/>
      <c r="P17" s="18"/>
      <c r="Q17" s="18"/>
      <c r="R17" s="18"/>
    </row>
    <row r="18" spans="1:18" s="28" customFormat="1" ht="21.95" customHeight="1" outlineLevel="3" x14ac:dyDescent="0.2">
      <c r="A18" s="49">
        <v>9</v>
      </c>
      <c r="B18" s="37" t="s">
        <v>57</v>
      </c>
      <c r="C18" s="38" t="s">
        <v>58</v>
      </c>
      <c r="D18" s="39" t="s">
        <v>42</v>
      </c>
      <c r="E18" s="40">
        <v>248</v>
      </c>
      <c r="F18" s="34">
        <f t="shared" si="0"/>
        <v>138</v>
      </c>
      <c r="G18" s="34">
        <f t="shared" si="1"/>
        <v>162.84</v>
      </c>
      <c r="H18" s="42">
        <v>34224</v>
      </c>
      <c r="I18" s="42">
        <v>40384.32</v>
      </c>
      <c r="J18" s="18"/>
      <c r="K18" s="18"/>
      <c r="L18" s="18"/>
      <c r="M18" s="18"/>
      <c r="N18" s="18"/>
      <c r="O18" s="18"/>
      <c r="P18" s="18"/>
      <c r="Q18" s="18"/>
      <c r="R18" s="18"/>
    </row>
    <row r="19" spans="1:18" s="28" customFormat="1" ht="21.95" customHeight="1" outlineLevel="3" x14ac:dyDescent="0.2">
      <c r="A19" s="49">
        <v>10</v>
      </c>
      <c r="B19" s="37" t="s">
        <v>59</v>
      </c>
      <c r="C19" s="38" t="s">
        <v>60</v>
      </c>
      <c r="D19" s="39" t="s">
        <v>42</v>
      </c>
      <c r="E19" s="40">
        <v>413</v>
      </c>
      <c r="F19" s="34">
        <f t="shared" si="0"/>
        <v>342.7033171912833</v>
      </c>
      <c r="G19" s="34">
        <f t="shared" si="1"/>
        <v>404.38991428571427</v>
      </c>
      <c r="H19" s="42">
        <v>141536.47</v>
      </c>
      <c r="I19" s="42">
        <v>167013.07</v>
      </c>
      <c r="J19" s="18"/>
      <c r="K19" s="18"/>
      <c r="L19" s="18"/>
      <c r="M19" s="18"/>
      <c r="N19" s="18"/>
      <c r="O19" s="18"/>
      <c r="P19" s="18"/>
      <c r="Q19" s="18"/>
      <c r="R19" s="18"/>
    </row>
    <row r="20" spans="1:18" s="28" customFormat="1" ht="22.5" customHeight="1" outlineLevel="3" x14ac:dyDescent="0.2">
      <c r="A20" s="49">
        <v>11</v>
      </c>
      <c r="B20" s="37" t="s">
        <v>61</v>
      </c>
      <c r="C20" s="38" t="s">
        <v>62</v>
      </c>
      <c r="D20" s="39" t="s">
        <v>42</v>
      </c>
      <c r="E20" s="40">
        <v>4</v>
      </c>
      <c r="F20" s="34">
        <f t="shared" si="0"/>
        <v>12.6525</v>
      </c>
      <c r="G20" s="34">
        <f t="shared" si="1"/>
        <v>14.92995</v>
      </c>
      <c r="H20" s="41">
        <v>50.61</v>
      </c>
      <c r="I20" s="41">
        <v>59.72</v>
      </c>
      <c r="J20" s="18"/>
      <c r="K20" s="18"/>
      <c r="L20" s="18"/>
      <c r="M20" s="18"/>
      <c r="N20" s="18"/>
      <c r="O20" s="18"/>
      <c r="P20" s="18"/>
      <c r="Q20" s="18"/>
      <c r="R20" s="18"/>
    </row>
    <row r="21" spans="1:18" s="28" customFormat="1" ht="11.1" customHeight="1" outlineLevel="3" x14ac:dyDescent="0.2">
      <c r="A21" s="49">
        <v>12</v>
      </c>
      <c r="B21" s="37" t="s">
        <v>63</v>
      </c>
      <c r="C21" s="38" t="s">
        <v>62</v>
      </c>
      <c r="D21" s="39" t="s">
        <v>42</v>
      </c>
      <c r="E21" s="43">
        <v>16651</v>
      </c>
      <c r="F21" s="34">
        <f t="shared" si="0"/>
        <v>14.949149000060057</v>
      </c>
      <c r="G21" s="34">
        <f t="shared" si="1"/>
        <v>17.639995820070865</v>
      </c>
      <c r="H21" s="42">
        <v>248918.28</v>
      </c>
      <c r="I21" s="42">
        <v>293723.64</v>
      </c>
      <c r="J21" s="18"/>
      <c r="K21" s="18"/>
      <c r="L21" s="18"/>
      <c r="M21" s="18"/>
      <c r="N21" s="18"/>
      <c r="O21" s="18"/>
      <c r="P21" s="18"/>
      <c r="Q21" s="18"/>
      <c r="R21" s="18"/>
    </row>
    <row r="22" spans="1:18" s="28" customFormat="1" ht="11.1" customHeight="1" outlineLevel="3" x14ac:dyDescent="0.2">
      <c r="A22" s="49">
        <v>13</v>
      </c>
      <c r="B22" s="37" t="s">
        <v>64</v>
      </c>
      <c r="C22" s="38" t="s">
        <v>65</v>
      </c>
      <c r="D22" s="39" t="s">
        <v>42</v>
      </c>
      <c r="E22" s="40">
        <v>40</v>
      </c>
      <c r="F22" s="34">
        <f t="shared" si="0"/>
        <v>48.296499999999995</v>
      </c>
      <c r="G22" s="34">
        <f t="shared" si="1"/>
        <v>56.989869999999989</v>
      </c>
      <c r="H22" s="42">
        <v>1931.86</v>
      </c>
      <c r="I22" s="42">
        <v>2279.6</v>
      </c>
      <c r="J22" s="18"/>
      <c r="K22" s="18"/>
      <c r="L22" s="18"/>
      <c r="M22" s="18"/>
      <c r="N22" s="18"/>
      <c r="O22" s="18"/>
      <c r="P22" s="18"/>
      <c r="Q22" s="18"/>
      <c r="R22" s="18"/>
    </row>
    <row r="23" spans="1:18" s="28" customFormat="1" ht="11.1" customHeight="1" outlineLevel="3" x14ac:dyDescent="0.2">
      <c r="A23" s="49">
        <v>14</v>
      </c>
      <c r="B23" s="37" t="s">
        <v>66</v>
      </c>
      <c r="C23" s="38" t="s">
        <v>67</v>
      </c>
      <c r="D23" s="39" t="s">
        <v>42</v>
      </c>
      <c r="E23" s="40">
        <v>288</v>
      </c>
      <c r="F23" s="34">
        <f t="shared" si="0"/>
        <v>41.398298611111109</v>
      </c>
      <c r="G23" s="34">
        <f t="shared" si="1"/>
        <v>48.849992361111106</v>
      </c>
      <c r="H23" s="42">
        <v>11922.71</v>
      </c>
      <c r="I23" s="42">
        <v>14068.8</v>
      </c>
      <c r="J23" s="18"/>
      <c r="K23" s="18"/>
      <c r="L23" s="18"/>
      <c r="M23" s="18"/>
      <c r="N23" s="18"/>
      <c r="O23" s="18"/>
      <c r="P23" s="18"/>
      <c r="Q23" s="18"/>
      <c r="R23" s="18"/>
    </row>
    <row r="24" spans="1:18" s="25" customFormat="1" ht="17.25" customHeight="1" outlineLevel="3" x14ac:dyDescent="0.2">
      <c r="A24" s="50"/>
      <c r="B24" s="22" t="s">
        <v>20</v>
      </c>
      <c r="C24" s="22"/>
      <c r="D24" s="35"/>
      <c r="E24" s="23"/>
      <c r="F24" s="36"/>
      <c r="G24" s="36"/>
      <c r="H24" s="36">
        <f>SUM(H9:H23)</f>
        <v>1271010.53</v>
      </c>
      <c r="I24" s="36">
        <f t="shared" ref="I24" si="2">H24*1.18</f>
        <v>1499792.4254000001</v>
      </c>
      <c r="J24" s="21"/>
      <c r="K24" s="21"/>
      <c r="L24" s="21"/>
      <c r="M24" s="21"/>
      <c r="N24" s="21"/>
      <c r="O24" s="21"/>
      <c r="P24" s="21"/>
      <c r="Q24" s="21"/>
      <c r="R24" s="21"/>
    </row>
    <row r="25" spans="1:18" s="19" customFormat="1" ht="25.5" customHeight="1" outlineLevel="1" x14ac:dyDescent="0.2">
      <c r="A25" s="18"/>
      <c r="B25" s="52" t="s">
        <v>21</v>
      </c>
      <c r="C25" s="71"/>
      <c r="D25" s="71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3"/>
    </row>
    <row r="26" spans="1:18" s="26" customFormat="1" ht="18.75" customHeight="1" outlineLevel="2" x14ac:dyDescent="0.2">
      <c r="A26" s="59" t="s">
        <v>22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1"/>
    </row>
    <row r="27" spans="1:18" s="19" customFormat="1" ht="11.1" customHeight="1" outlineLevel="3" x14ac:dyDescent="0.2">
      <c r="A27" s="14"/>
      <c r="B27" s="20"/>
      <c r="C27" s="15"/>
      <c r="D27" s="15"/>
      <c r="E27" s="16"/>
      <c r="F27" s="17"/>
      <c r="G27" s="17"/>
      <c r="H27" s="17"/>
      <c r="I27" s="17"/>
      <c r="J27" s="18"/>
      <c r="K27" s="18"/>
      <c r="L27" s="18"/>
      <c r="M27" s="18"/>
      <c r="N27" s="18"/>
      <c r="O27" s="18"/>
      <c r="P27" s="18"/>
      <c r="Q27" s="18"/>
      <c r="R27" s="18"/>
    </row>
    <row r="28" spans="1:18" s="19" customFormat="1" ht="21.95" customHeight="1" outlineLevel="3" x14ac:dyDescent="0.2">
      <c r="A28" s="49">
        <v>1</v>
      </c>
      <c r="B28" s="37" t="s">
        <v>40</v>
      </c>
      <c r="C28" s="38" t="s">
        <v>41</v>
      </c>
      <c r="D28" s="39" t="s">
        <v>42</v>
      </c>
      <c r="E28" s="40">
        <v>15</v>
      </c>
      <c r="F28" s="34">
        <f>H28/E28</f>
        <v>60.949333333333335</v>
      </c>
      <c r="G28" s="34">
        <f>F28*1.18</f>
        <v>71.920213333333336</v>
      </c>
      <c r="H28" s="41">
        <v>914.24</v>
      </c>
      <c r="I28" s="42">
        <v>1078.8</v>
      </c>
      <c r="J28" s="18"/>
      <c r="K28" s="18"/>
      <c r="L28" s="18"/>
      <c r="M28" s="18"/>
      <c r="N28" s="18"/>
      <c r="O28" s="18"/>
      <c r="P28" s="18"/>
      <c r="Q28" s="18"/>
      <c r="R28" s="18"/>
    </row>
    <row r="29" spans="1:18" s="19" customFormat="1" ht="21.95" customHeight="1" outlineLevel="3" x14ac:dyDescent="0.2">
      <c r="A29" s="49">
        <v>2</v>
      </c>
      <c r="B29" s="37" t="s">
        <v>43</v>
      </c>
      <c r="C29" s="38" t="s">
        <v>44</v>
      </c>
      <c r="D29" s="39" t="s">
        <v>42</v>
      </c>
      <c r="E29" s="40">
        <v>38</v>
      </c>
      <c r="F29" s="34">
        <f t="shared" ref="F29:F41" si="3">H29/E29</f>
        <v>342.70342105263154</v>
      </c>
      <c r="G29" s="34">
        <f t="shared" ref="G29:G41" si="4">F29*1.18</f>
        <v>404.39003684210519</v>
      </c>
      <c r="H29" s="42">
        <v>13022.73</v>
      </c>
      <c r="I29" s="42">
        <v>15366.82</v>
      </c>
      <c r="J29" s="18"/>
      <c r="K29" s="18"/>
      <c r="L29" s="18"/>
      <c r="M29" s="18"/>
      <c r="N29" s="18"/>
      <c r="O29" s="18"/>
      <c r="P29" s="18"/>
      <c r="Q29" s="18"/>
      <c r="R29" s="18"/>
    </row>
    <row r="30" spans="1:18" s="19" customFormat="1" ht="21.95" customHeight="1" outlineLevel="3" x14ac:dyDescent="0.2">
      <c r="A30" s="49">
        <v>3</v>
      </c>
      <c r="B30" s="37" t="s">
        <v>45</v>
      </c>
      <c r="C30" s="38" t="s">
        <v>46</v>
      </c>
      <c r="D30" s="39" t="s">
        <v>2</v>
      </c>
      <c r="E30" s="40">
        <v>13</v>
      </c>
      <c r="F30" s="34">
        <f t="shared" si="3"/>
        <v>205.84769230769231</v>
      </c>
      <c r="G30" s="34">
        <f t="shared" si="4"/>
        <v>242.90027692307692</v>
      </c>
      <c r="H30" s="42">
        <v>2676.02</v>
      </c>
      <c r="I30" s="42">
        <v>3157.7</v>
      </c>
      <c r="J30" s="18"/>
      <c r="K30" s="18"/>
      <c r="L30" s="18"/>
      <c r="M30" s="18"/>
      <c r="N30" s="18"/>
      <c r="O30" s="18"/>
      <c r="P30" s="18"/>
      <c r="Q30" s="18"/>
      <c r="R30" s="18"/>
    </row>
    <row r="31" spans="1:18" s="19" customFormat="1" ht="21.95" customHeight="1" outlineLevel="3" x14ac:dyDescent="0.2">
      <c r="A31" s="49">
        <v>4</v>
      </c>
      <c r="B31" s="37" t="s">
        <v>47</v>
      </c>
      <c r="C31" s="38" t="s">
        <v>48</v>
      </c>
      <c r="D31" s="39" t="s">
        <v>42</v>
      </c>
      <c r="E31" s="40">
        <v>14</v>
      </c>
      <c r="F31" s="34">
        <f t="shared" si="3"/>
        <v>342.70357142857148</v>
      </c>
      <c r="G31" s="34">
        <f t="shared" si="4"/>
        <v>404.39021428571431</v>
      </c>
      <c r="H31" s="42">
        <v>4797.8500000000004</v>
      </c>
      <c r="I31" s="42">
        <v>5661.46</v>
      </c>
      <c r="J31" s="18"/>
      <c r="K31" s="18"/>
      <c r="L31" s="18"/>
      <c r="M31" s="18"/>
      <c r="N31" s="18"/>
      <c r="O31" s="18"/>
      <c r="P31" s="18"/>
      <c r="Q31" s="18"/>
      <c r="R31" s="18"/>
    </row>
    <row r="32" spans="1:18" s="19" customFormat="1" ht="21.95" customHeight="1" outlineLevel="3" x14ac:dyDescent="0.2">
      <c r="A32" s="49">
        <v>5</v>
      </c>
      <c r="B32" s="37" t="s">
        <v>49</v>
      </c>
      <c r="C32" s="38" t="s">
        <v>50</v>
      </c>
      <c r="D32" s="39" t="s">
        <v>42</v>
      </c>
      <c r="E32" s="40">
        <v>70</v>
      </c>
      <c r="F32" s="34">
        <f t="shared" si="3"/>
        <v>1150</v>
      </c>
      <c r="G32" s="34">
        <f t="shared" si="4"/>
        <v>1357</v>
      </c>
      <c r="H32" s="42">
        <v>80500</v>
      </c>
      <c r="I32" s="42">
        <v>94990</v>
      </c>
      <c r="J32" s="18"/>
      <c r="K32" s="18"/>
      <c r="L32" s="18"/>
      <c r="M32" s="18"/>
      <c r="N32" s="18"/>
      <c r="O32" s="18"/>
      <c r="P32" s="18"/>
      <c r="Q32" s="18"/>
      <c r="R32" s="18"/>
    </row>
    <row r="33" spans="1:18" s="19" customFormat="1" ht="21.95" customHeight="1" outlineLevel="3" x14ac:dyDescent="0.2">
      <c r="A33" s="49">
        <v>6</v>
      </c>
      <c r="B33" s="37" t="s">
        <v>51</v>
      </c>
      <c r="C33" s="38" t="s">
        <v>52</v>
      </c>
      <c r="D33" s="39" t="s">
        <v>42</v>
      </c>
      <c r="E33" s="40">
        <v>249</v>
      </c>
      <c r="F33" s="34">
        <f t="shared" si="3"/>
        <v>122.99152610441767</v>
      </c>
      <c r="G33" s="34">
        <f t="shared" si="4"/>
        <v>145.13000080321285</v>
      </c>
      <c r="H33" s="42">
        <v>30624.89</v>
      </c>
      <c r="I33" s="42">
        <v>36137.370000000003</v>
      </c>
      <c r="J33" s="18"/>
      <c r="K33" s="18"/>
      <c r="L33" s="18"/>
      <c r="M33" s="18"/>
      <c r="N33" s="18"/>
      <c r="O33" s="18"/>
      <c r="P33" s="18"/>
      <c r="Q33" s="18"/>
      <c r="R33" s="18"/>
    </row>
    <row r="34" spans="1:18" s="19" customFormat="1" ht="21.95" customHeight="1" outlineLevel="3" x14ac:dyDescent="0.2">
      <c r="A34" s="49">
        <v>7</v>
      </c>
      <c r="B34" s="37" t="s">
        <v>53</v>
      </c>
      <c r="C34" s="38" t="s">
        <v>54</v>
      </c>
      <c r="D34" s="39" t="s">
        <v>42</v>
      </c>
      <c r="E34" s="40">
        <v>128</v>
      </c>
      <c r="F34" s="34">
        <f t="shared" si="3"/>
        <v>686.55085937499996</v>
      </c>
      <c r="G34" s="34">
        <f t="shared" si="4"/>
        <v>810.13001406249987</v>
      </c>
      <c r="H34" s="42">
        <v>87878.51</v>
      </c>
      <c r="I34" s="42">
        <v>103696.64</v>
      </c>
      <c r="J34" s="18"/>
      <c r="K34" s="18"/>
      <c r="L34" s="18"/>
      <c r="M34" s="18"/>
      <c r="N34" s="18"/>
      <c r="O34" s="18"/>
      <c r="P34" s="18"/>
      <c r="Q34" s="18"/>
      <c r="R34" s="18"/>
    </row>
    <row r="35" spans="1:18" s="19" customFormat="1" ht="21.95" customHeight="1" outlineLevel="3" x14ac:dyDescent="0.2">
      <c r="A35" s="49">
        <v>8</v>
      </c>
      <c r="B35" s="37" t="s">
        <v>55</v>
      </c>
      <c r="C35" s="38" t="s">
        <v>56</v>
      </c>
      <c r="D35" s="39" t="s">
        <v>42</v>
      </c>
      <c r="E35" s="40">
        <v>922</v>
      </c>
      <c r="F35" s="34">
        <f t="shared" si="3"/>
        <v>60.949143167028197</v>
      </c>
      <c r="G35" s="34">
        <f t="shared" si="4"/>
        <v>71.919988937093265</v>
      </c>
      <c r="H35" s="42">
        <v>56195.11</v>
      </c>
      <c r="I35" s="42">
        <v>66310.240000000005</v>
      </c>
      <c r="J35" s="18"/>
      <c r="K35" s="18"/>
      <c r="L35" s="18"/>
      <c r="M35" s="18"/>
      <c r="N35" s="18"/>
      <c r="O35" s="18"/>
      <c r="P35" s="18"/>
      <c r="Q35" s="18"/>
      <c r="R35" s="18"/>
    </row>
    <row r="36" spans="1:18" s="19" customFormat="1" ht="21.95" customHeight="1" outlineLevel="3" x14ac:dyDescent="0.2">
      <c r="A36" s="49">
        <v>9</v>
      </c>
      <c r="B36" s="37" t="s">
        <v>57</v>
      </c>
      <c r="C36" s="38" t="s">
        <v>58</v>
      </c>
      <c r="D36" s="39" t="s">
        <v>42</v>
      </c>
      <c r="E36" s="40">
        <v>35</v>
      </c>
      <c r="F36" s="34">
        <f t="shared" si="3"/>
        <v>138</v>
      </c>
      <c r="G36" s="34">
        <f t="shared" si="4"/>
        <v>162.84</v>
      </c>
      <c r="H36" s="42">
        <v>4830</v>
      </c>
      <c r="I36" s="42">
        <v>5699.4</v>
      </c>
      <c r="J36" s="18"/>
      <c r="K36" s="18"/>
      <c r="L36" s="18"/>
      <c r="M36" s="18"/>
      <c r="N36" s="18"/>
      <c r="O36" s="18"/>
      <c r="P36" s="18"/>
      <c r="Q36" s="18"/>
      <c r="R36" s="18"/>
    </row>
    <row r="37" spans="1:18" s="19" customFormat="1" ht="21.95" customHeight="1" outlineLevel="3" x14ac:dyDescent="0.2">
      <c r="A37" s="49">
        <v>10</v>
      </c>
      <c r="B37" s="37" t="s">
        <v>59</v>
      </c>
      <c r="C37" s="38" t="s">
        <v>60</v>
      </c>
      <c r="D37" s="39" t="s">
        <v>42</v>
      </c>
      <c r="E37" s="40">
        <v>28</v>
      </c>
      <c r="F37" s="34">
        <f t="shared" si="3"/>
        <v>342.7032142857143</v>
      </c>
      <c r="G37" s="34">
        <f t="shared" si="4"/>
        <v>404.38979285714282</v>
      </c>
      <c r="H37" s="42">
        <v>9595.69</v>
      </c>
      <c r="I37" s="42">
        <v>11322.92</v>
      </c>
      <c r="J37" s="18"/>
      <c r="K37" s="18"/>
      <c r="L37" s="18"/>
      <c r="M37" s="18"/>
      <c r="N37" s="18"/>
      <c r="O37" s="18"/>
      <c r="P37" s="18"/>
      <c r="Q37" s="18"/>
      <c r="R37" s="18"/>
    </row>
    <row r="38" spans="1:18" s="19" customFormat="1" ht="21.95" customHeight="1" outlineLevel="3" x14ac:dyDescent="0.2">
      <c r="A38" s="49">
        <v>11</v>
      </c>
      <c r="B38" s="37" t="s">
        <v>61</v>
      </c>
      <c r="C38" s="38" t="s">
        <v>62</v>
      </c>
      <c r="D38" s="39" t="s">
        <v>42</v>
      </c>
      <c r="E38" s="40">
        <v>686</v>
      </c>
      <c r="F38" s="34">
        <f t="shared" si="3"/>
        <v>12.652536443148687</v>
      </c>
      <c r="G38" s="34">
        <f t="shared" si="4"/>
        <v>14.929993002915451</v>
      </c>
      <c r="H38" s="42">
        <v>8679.64</v>
      </c>
      <c r="I38" s="42">
        <v>10241.98</v>
      </c>
      <c r="J38" s="18"/>
      <c r="K38" s="18"/>
      <c r="L38" s="18"/>
      <c r="M38" s="18"/>
      <c r="N38" s="18"/>
      <c r="O38" s="18"/>
      <c r="P38" s="18"/>
      <c r="Q38" s="18"/>
      <c r="R38" s="18"/>
    </row>
    <row r="39" spans="1:18" s="19" customFormat="1" ht="21.95" customHeight="1" outlineLevel="3" x14ac:dyDescent="0.2">
      <c r="A39" s="49">
        <v>12</v>
      </c>
      <c r="B39" s="37" t="s">
        <v>63</v>
      </c>
      <c r="C39" s="38" t="s">
        <v>62</v>
      </c>
      <c r="D39" s="39" t="s">
        <v>42</v>
      </c>
      <c r="E39" s="43">
        <v>12195</v>
      </c>
      <c r="F39" s="34">
        <f t="shared" si="3"/>
        <v>14.949155391553916</v>
      </c>
      <c r="G39" s="34">
        <f t="shared" si="4"/>
        <v>17.640003362033621</v>
      </c>
      <c r="H39" s="42">
        <v>182304.95</v>
      </c>
      <c r="I39" s="42">
        <v>215109.8</v>
      </c>
      <c r="J39" s="18"/>
      <c r="K39" s="18"/>
      <c r="L39" s="18"/>
      <c r="M39" s="18"/>
      <c r="N39" s="18"/>
      <c r="O39" s="18"/>
      <c r="P39" s="18"/>
      <c r="Q39" s="18"/>
      <c r="R39" s="18"/>
    </row>
    <row r="40" spans="1:18" s="19" customFormat="1" ht="21.95" customHeight="1" outlineLevel="3" x14ac:dyDescent="0.2">
      <c r="A40" s="49">
        <v>13</v>
      </c>
      <c r="B40" s="37" t="s">
        <v>64</v>
      </c>
      <c r="C40" s="38" t="s">
        <v>65</v>
      </c>
      <c r="D40" s="39" t="s">
        <v>42</v>
      </c>
      <c r="E40" s="40">
        <v>159</v>
      </c>
      <c r="F40" s="34">
        <f t="shared" si="3"/>
        <v>48.296603773584906</v>
      </c>
      <c r="G40" s="34">
        <f t="shared" si="4"/>
        <v>56.989992452830187</v>
      </c>
      <c r="H40" s="42">
        <v>7679.16</v>
      </c>
      <c r="I40" s="42">
        <v>9061.41</v>
      </c>
      <c r="J40" s="18"/>
      <c r="K40" s="18"/>
      <c r="L40" s="18"/>
      <c r="M40" s="18"/>
      <c r="N40" s="18"/>
      <c r="O40" s="18"/>
      <c r="P40" s="18"/>
      <c r="Q40" s="18"/>
      <c r="R40" s="18"/>
    </row>
    <row r="41" spans="1:18" s="19" customFormat="1" ht="21.95" customHeight="1" outlineLevel="3" x14ac:dyDescent="0.2">
      <c r="A41" s="49">
        <v>14</v>
      </c>
      <c r="B41" s="37" t="s">
        <v>66</v>
      </c>
      <c r="C41" s="38" t="s">
        <v>67</v>
      </c>
      <c r="D41" s="39" t="s">
        <v>42</v>
      </c>
      <c r="E41" s="43">
        <v>1347</v>
      </c>
      <c r="F41" s="34">
        <f t="shared" si="3"/>
        <v>41.398299925760952</v>
      </c>
      <c r="G41" s="34">
        <f t="shared" si="4"/>
        <v>48.84999391239792</v>
      </c>
      <c r="H41" s="42">
        <v>55763.51</v>
      </c>
      <c r="I41" s="42">
        <v>65800.95</v>
      </c>
      <c r="J41" s="18"/>
      <c r="K41" s="18"/>
      <c r="L41" s="18"/>
      <c r="M41" s="18"/>
      <c r="N41" s="18"/>
      <c r="O41" s="18"/>
      <c r="P41" s="18"/>
      <c r="Q41" s="18"/>
      <c r="R41" s="18"/>
    </row>
    <row r="42" spans="1:18" s="25" customFormat="1" ht="15.75" customHeight="1" outlineLevel="3" x14ac:dyDescent="0.2">
      <c r="A42" s="21"/>
      <c r="B42" s="27" t="s">
        <v>23</v>
      </c>
      <c r="C42" s="22"/>
      <c r="D42" s="22"/>
      <c r="E42" s="44"/>
      <c r="F42" s="45"/>
      <c r="G42" s="45"/>
      <c r="H42" s="36">
        <v>545465.75</v>
      </c>
      <c r="I42" s="36">
        <f>SUM(I27:I41)</f>
        <v>643635.48999999987</v>
      </c>
      <c r="J42" s="21"/>
      <c r="K42" s="21"/>
      <c r="L42" s="21"/>
      <c r="M42" s="21"/>
      <c r="N42" s="21"/>
      <c r="O42" s="21"/>
      <c r="P42" s="21"/>
      <c r="Q42" s="21"/>
      <c r="R42" s="21"/>
    </row>
    <row r="43" spans="1:18" s="25" customFormat="1" ht="24.75" customHeight="1" outlineLevel="3" x14ac:dyDescent="0.2">
      <c r="A43" s="21"/>
      <c r="B43" s="52" t="s">
        <v>24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3"/>
    </row>
    <row r="44" spans="1:18" s="26" customFormat="1" ht="22.5" customHeight="1" outlineLevel="3" x14ac:dyDescent="0.2">
      <c r="A44" s="59" t="s">
        <v>25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1"/>
    </row>
    <row r="45" spans="1:18" s="26" customFormat="1" ht="22.5" customHeight="1" outlineLevel="3" x14ac:dyDescent="0.2">
      <c r="A45" s="51">
        <v>1</v>
      </c>
      <c r="B45" s="37" t="s">
        <v>40</v>
      </c>
      <c r="C45" s="38" t="s">
        <v>41</v>
      </c>
      <c r="D45" s="39" t="s">
        <v>42</v>
      </c>
      <c r="E45" s="40">
        <v>18</v>
      </c>
      <c r="F45" s="47">
        <f>H45/E45</f>
        <v>60.948888888888888</v>
      </c>
      <c r="G45" s="47">
        <f>F45*1.18</f>
        <v>71.919688888888885</v>
      </c>
      <c r="H45" s="42">
        <v>1097.08</v>
      </c>
      <c r="I45" s="42">
        <v>1294.56</v>
      </c>
      <c r="J45" s="46"/>
      <c r="K45" s="46"/>
      <c r="L45" s="46"/>
      <c r="M45" s="46"/>
      <c r="N45" s="46"/>
      <c r="O45" s="46"/>
      <c r="P45" s="46"/>
      <c r="Q45" s="46"/>
      <c r="R45" s="46"/>
    </row>
    <row r="46" spans="1:18" s="26" customFormat="1" ht="22.5" customHeight="1" outlineLevel="3" x14ac:dyDescent="0.2">
      <c r="A46" s="51">
        <v>2</v>
      </c>
      <c r="B46" s="37" t="s">
        <v>43</v>
      </c>
      <c r="C46" s="38" t="s">
        <v>44</v>
      </c>
      <c r="D46" s="39" t="s">
        <v>42</v>
      </c>
      <c r="E46" s="40">
        <v>36</v>
      </c>
      <c r="F46" s="47">
        <f t="shared" ref="F46:F53" si="5">H46/E46</f>
        <v>342.70333333333332</v>
      </c>
      <c r="G46" s="47">
        <f t="shared" ref="G46:G53" si="6">F46*1.18</f>
        <v>404.38993333333332</v>
      </c>
      <c r="H46" s="42">
        <v>12337.32</v>
      </c>
      <c r="I46" s="42">
        <v>14558.04</v>
      </c>
      <c r="J46" s="46"/>
      <c r="K46" s="46"/>
      <c r="L46" s="46"/>
      <c r="M46" s="46"/>
      <c r="N46" s="46"/>
      <c r="O46" s="46"/>
      <c r="P46" s="46"/>
      <c r="Q46" s="46"/>
      <c r="R46" s="46"/>
    </row>
    <row r="47" spans="1:18" s="26" customFormat="1" ht="22.5" customHeight="1" outlineLevel="3" x14ac:dyDescent="0.2">
      <c r="A47" s="51">
        <v>3</v>
      </c>
      <c r="B47" s="37" t="s">
        <v>45</v>
      </c>
      <c r="C47" s="38" t="s">
        <v>46</v>
      </c>
      <c r="D47" s="39" t="s">
        <v>2</v>
      </c>
      <c r="E47" s="40">
        <v>6</v>
      </c>
      <c r="F47" s="47">
        <f t="shared" si="5"/>
        <v>205.85</v>
      </c>
      <c r="G47" s="47">
        <f t="shared" si="6"/>
        <v>242.90299999999999</v>
      </c>
      <c r="H47" s="42">
        <v>1235.0999999999999</v>
      </c>
      <c r="I47" s="42">
        <v>1457.4</v>
      </c>
      <c r="J47" s="46"/>
      <c r="K47" s="46"/>
      <c r="L47" s="46"/>
      <c r="M47" s="46"/>
      <c r="N47" s="46"/>
      <c r="O47" s="46"/>
      <c r="P47" s="46"/>
      <c r="Q47" s="46"/>
      <c r="R47" s="46"/>
    </row>
    <row r="48" spans="1:18" s="26" customFormat="1" ht="22.5" customHeight="1" outlineLevel="3" x14ac:dyDescent="0.2">
      <c r="A48" s="51">
        <v>4</v>
      </c>
      <c r="B48" s="37" t="s">
        <v>47</v>
      </c>
      <c r="C48" s="38" t="s">
        <v>48</v>
      </c>
      <c r="D48" s="39" t="s">
        <v>42</v>
      </c>
      <c r="E48" s="40">
        <v>21</v>
      </c>
      <c r="F48" s="47">
        <f t="shared" si="5"/>
        <v>342.70333333333338</v>
      </c>
      <c r="G48" s="47">
        <f t="shared" si="6"/>
        <v>404.38993333333337</v>
      </c>
      <c r="H48" s="42">
        <v>7196.77</v>
      </c>
      <c r="I48" s="42">
        <v>8492.19</v>
      </c>
      <c r="J48" s="46"/>
      <c r="K48" s="46"/>
      <c r="L48" s="46"/>
      <c r="M48" s="46"/>
      <c r="N48" s="46"/>
      <c r="O48" s="46"/>
      <c r="P48" s="46"/>
      <c r="Q48" s="46"/>
      <c r="R48" s="46"/>
    </row>
    <row r="49" spans="1:18" s="26" customFormat="1" ht="22.5" customHeight="1" outlineLevel="3" x14ac:dyDescent="0.2">
      <c r="A49" s="51">
        <v>5</v>
      </c>
      <c r="B49" s="37" t="s">
        <v>53</v>
      </c>
      <c r="C49" s="38" t="s">
        <v>54</v>
      </c>
      <c r="D49" s="39" t="s">
        <v>42</v>
      </c>
      <c r="E49" s="40">
        <v>66</v>
      </c>
      <c r="F49" s="47">
        <f t="shared" si="5"/>
        <v>686.55090909090904</v>
      </c>
      <c r="G49" s="47">
        <f t="shared" si="6"/>
        <v>810.13007272727259</v>
      </c>
      <c r="H49" s="42">
        <v>45312.36</v>
      </c>
      <c r="I49" s="42">
        <v>53468.58</v>
      </c>
      <c r="J49" s="46"/>
      <c r="K49" s="46"/>
      <c r="L49" s="46"/>
      <c r="M49" s="46"/>
      <c r="N49" s="46"/>
      <c r="O49" s="46"/>
      <c r="P49" s="46"/>
      <c r="Q49" s="46"/>
      <c r="R49" s="46"/>
    </row>
    <row r="50" spans="1:18" s="26" customFormat="1" ht="22.5" customHeight="1" outlineLevel="3" x14ac:dyDescent="0.2">
      <c r="A50" s="51">
        <v>6</v>
      </c>
      <c r="B50" s="37" t="s">
        <v>55</v>
      </c>
      <c r="C50" s="38" t="s">
        <v>56</v>
      </c>
      <c r="D50" s="39" t="s">
        <v>42</v>
      </c>
      <c r="E50" s="40">
        <v>216</v>
      </c>
      <c r="F50" s="47">
        <f t="shared" si="5"/>
        <v>60.94916666666667</v>
      </c>
      <c r="G50" s="47">
        <f t="shared" si="6"/>
        <v>71.920016666666669</v>
      </c>
      <c r="H50" s="42">
        <v>13165.02</v>
      </c>
      <c r="I50" s="42">
        <v>15534.72</v>
      </c>
      <c r="J50" s="46"/>
      <c r="K50" s="46"/>
      <c r="L50" s="46"/>
      <c r="M50" s="46"/>
      <c r="N50" s="46"/>
      <c r="O50" s="46"/>
      <c r="P50" s="46"/>
      <c r="Q50" s="46"/>
      <c r="R50" s="46"/>
    </row>
    <row r="51" spans="1:18" s="26" customFormat="1" ht="22.5" customHeight="1" outlineLevel="3" x14ac:dyDescent="0.2">
      <c r="A51" s="51">
        <v>7</v>
      </c>
      <c r="B51" s="37" t="s">
        <v>61</v>
      </c>
      <c r="C51" s="38" t="s">
        <v>62</v>
      </c>
      <c r="D51" s="39" t="s">
        <v>42</v>
      </c>
      <c r="E51" s="40">
        <v>70</v>
      </c>
      <c r="F51" s="47">
        <f t="shared" si="5"/>
        <v>12.652571428571427</v>
      </c>
      <c r="G51" s="47">
        <f t="shared" si="6"/>
        <v>14.930034285714283</v>
      </c>
      <c r="H51" s="41">
        <v>885.68</v>
      </c>
      <c r="I51" s="42">
        <v>1045.0999999999999</v>
      </c>
      <c r="J51" s="46"/>
      <c r="K51" s="46"/>
      <c r="L51" s="46"/>
      <c r="M51" s="46"/>
      <c r="N51" s="46"/>
      <c r="O51" s="46"/>
      <c r="P51" s="46"/>
      <c r="Q51" s="46"/>
      <c r="R51" s="46"/>
    </row>
    <row r="52" spans="1:18" s="26" customFormat="1" ht="22.5" customHeight="1" outlineLevel="3" x14ac:dyDescent="0.2">
      <c r="A52" s="51">
        <v>8</v>
      </c>
      <c r="B52" s="37" t="s">
        <v>63</v>
      </c>
      <c r="C52" s="38" t="s">
        <v>62</v>
      </c>
      <c r="D52" s="39" t="s">
        <v>42</v>
      </c>
      <c r="E52" s="43">
        <v>6311</v>
      </c>
      <c r="F52" s="47">
        <f t="shared" si="5"/>
        <v>14.949155442877515</v>
      </c>
      <c r="G52" s="47">
        <f t="shared" si="6"/>
        <v>17.640003422595466</v>
      </c>
      <c r="H52" s="42">
        <v>94344.12</v>
      </c>
      <c r="I52" s="42">
        <v>111326.04</v>
      </c>
      <c r="J52" s="46"/>
      <c r="K52" s="46"/>
      <c r="L52" s="46"/>
      <c r="M52" s="46"/>
      <c r="N52" s="46"/>
      <c r="O52" s="46"/>
      <c r="P52" s="46"/>
      <c r="Q52" s="46"/>
      <c r="R52" s="46"/>
    </row>
    <row r="53" spans="1:18" s="26" customFormat="1" ht="22.5" customHeight="1" outlineLevel="3" x14ac:dyDescent="0.2">
      <c r="A53" s="51">
        <v>9</v>
      </c>
      <c r="B53" s="37" t="s">
        <v>64</v>
      </c>
      <c r="C53" s="38" t="s">
        <v>65</v>
      </c>
      <c r="D53" s="39" t="s">
        <v>42</v>
      </c>
      <c r="E53" s="40">
        <v>9</v>
      </c>
      <c r="F53" s="47">
        <f t="shared" si="5"/>
        <v>48.296666666666667</v>
      </c>
      <c r="G53" s="47">
        <f t="shared" si="6"/>
        <v>56.990066666666664</v>
      </c>
      <c r="H53" s="41">
        <v>434.67</v>
      </c>
      <c r="I53" s="41">
        <v>512.91</v>
      </c>
      <c r="J53" s="46"/>
      <c r="K53" s="46"/>
      <c r="L53" s="46"/>
      <c r="M53" s="46"/>
      <c r="N53" s="46"/>
      <c r="O53" s="46"/>
      <c r="P53" s="46"/>
      <c r="Q53" s="46"/>
      <c r="R53" s="46"/>
    </row>
    <row r="54" spans="1:18" s="25" customFormat="1" ht="14.25" customHeight="1" outlineLevel="3" x14ac:dyDescent="0.2">
      <c r="A54" s="21"/>
      <c r="B54" s="52" t="s">
        <v>26</v>
      </c>
      <c r="C54" s="53"/>
      <c r="D54" s="22"/>
      <c r="E54" s="23"/>
      <c r="F54" s="24"/>
      <c r="G54" s="24"/>
      <c r="H54" s="36">
        <f>SUM(H45:H53)</f>
        <v>176008.12000000002</v>
      </c>
      <c r="I54" s="36">
        <f>SUM(I45:I53)</f>
        <v>207689.54</v>
      </c>
      <c r="J54" s="21"/>
      <c r="K54" s="21"/>
      <c r="L54" s="21"/>
      <c r="M54" s="21"/>
      <c r="N54" s="21"/>
      <c r="O54" s="21"/>
      <c r="P54" s="21"/>
      <c r="Q54" s="21"/>
      <c r="R54" s="21"/>
    </row>
    <row r="55" spans="1:18" s="25" customFormat="1" ht="24.75" customHeight="1" outlineLevel="3" x14ac:dyDescent="0.2">
      <c r="A55" s="21"/>
      <c r="B55" s="52" t="s">
        <v>27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3"/>
    </row>
    <row r="56" spans="1:18" s="26" customFormat="1" ht="18.75" customHeight="1" outlineLevel="3" x14ac:dyDescent="0.2">
      <c r="A56" s="59" t="s">
        <v>28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1"/>
    </row>
    <row r="57" spans="1:18" s="19" customFormat="1" ht="21.95" customHeight="1" outlineLevel="3" x14ac:dyDescent="0.2">
      <c r="A57" s="49">
        <v>1</v>
      </c>
      <c r="B57" s="37" t="s">
        <v>43</v>
      </c>
      <c r="C57" s="38" t="s">
        <v>44</v>
      </c>
      <c r="D57" s="39" t="s">
        <v>42</v>
      </c>
      <c r="E57" s="40">
        <v>42</v>
      </c>
      <c r="F57" s="34">
        <f>H57/E57</f>
        <v>342.70333333333338</v>
      </c>
      <c r="G57" s="34">
        <f>F57*1.18</f>
        <v>404.38993333333337</v>
      </c>
      <c r="H57" s="42">
        <v>14393.54</v>
      </c>
      <c r="I57" s="42">
        <v>16984.38</v>
      </c>
      <c r="J57" s="18"/>
      <c r="K57" s="18"/>
      <c r="L57" s="18"/>
      <c r="M57" s="18"/>
      <c r="N57" s="18"/>
      <c r="O57" s="18"/>
      <c r="P57" s="18"/>
      <c r="Q57" s="18"/>
      <c r="R57" s="18"/>
    </row>
    <row r="58" spans="1:18" s="19" customFormat="1" ht="21.95" customHeight="1" outlineLevel="3" x14ac:dyDescent="0.2">
      <c r="A58" s="49">
        <v>2</v>
      </c>
      <c r="B58" s="37" t="s">
        <v>45</v>
      </c>
      <c r="C58" s="38" t="s">
        <v>46</v>
      </c>
      <c r="D58" s="39" t="s">
        <v>2</v>
      </c>
      <c r="E58" s="40">
        <v>6</v>
      </c>
      <c r="F58" s="34">
        <f t="shared" ref="F58:F66" si="7">H58/E58</f>
        <v>205.85</v>
      </c>
      <c r="G58" s="34">
        <f t="shared" ref="G58:G66" si="8">F58*1.18</f>
        <v>242.90299999999999</v>
      </c>
      <c r="H58" s="42">
        <v>1235.0999999999999</v>
      </c>
      <c r="I58" s="42">
        <v>1457.4</v>
      </c>
      <c r="J58" s="18"/>
      <c r="K58" s="18"/>
      <c r="L58" s="18"/>
      <c r="M58" s="18"/>
      <c r="N58" s="18"/>
      <c r="O58" s="18"/>
      <c r="P58" s="18"/>
      <c r="Q58" s="18"/>
      <c r="R58" s="18"/>
    </row>
    <row r="59" spans="1:18" s="19" customFormat="1" ht="21.95" customHeight="1" outlineLevel="3" x14ac:dyDescent="0.2">
      <c r="A59" s="49">
        <v>3</v>
      </c>
      <c r="B59" s="37" t="s">
        <v>47</v>
      </c>
      <c r="C59" s="38" t="s">
        <v>48</v>
      </c>
      <c r="D59" s="39" t="s">
        <v>42</v>
      </c>
      <c r="E59" s="40">
        <v>57</v>
      </c>
      <c r="F59" s="34">
        <f t="shared" si="7"/>
        <v>342.70350877192982</v>
      </c>
      <c r="G59" s="34">
        <f t="shared" si="8"/>
        <v>404.39014035087718</v>
      </c>
      <c r="H59" s="42">
        <v>19534.099999999999</v>
      </c>
      <c r="I59" s="42">
        <v>23050.23</v>
      </c>
      <c r="J59" s="18"/>
      <c r="K59" s="18"/>
      <c r="L59" s="18"/>
      <c r="M59" s="18"/>
      <c r="N59" s="18"/>
      <c r="O59" s="18"/>
      <c r="P59" s="18"/>
      <c r="Q59" s="18"/>
      <c r="R59" s="18"/>
    </row>
    <row r="60" spans="1:18" s="19" customFormat="1" ht="21.95" customHeight="1" outlineLevel="3" x14ac:dyDescent="0.2">
      <c r="A60" s="49">
        <v>4</v>
      </c>
      <c r="B60" s="37" t="s">
        <v>51</v>
      </c>
      <c r="C60" s="38" t="s">
        <v>52</v>
      </c>
      <c r="D60" s="39" t="s">
        <v>42</v>
      </c>
      <c r="E60" s="40">
        <v>57</v>
      </c>
      <c r="F60" s="34">
        <f t="shared" si="7"/>
        <v>122.99157894736842</v>
      </c>
      <c r="G60" s="34">
        <f t="shared" si="8"/>
        <v>145.13006315789474</v>
      </c>
      <c r="H60" s="42">
        <v>7010.52</v>
      </c>
      <c r="I60" s="42">
        <v>8272.41</v>
      </c>
      <c r="J60" s="18"/>
      <c r="K60" s="18"/>
      <c r="L60" s="18"/>
      <c r="M60" s="18"/>
      <c r="N60" s="18"/>
      <c r="O60" s="18"/>
      <c r="P60" s="18"/>
      <c r="Q60" s="18"/>
      <c r="R60" s="18"/>
    </row>
    <row r="61" spans="1:18" s="19" customFormat="1" ht="21.95" customHeight="1" outlineLevel="3" x14ac:dyDescent="0.2">
      <c r="A61" s="49">
        <v>5</v>
      </c>
      <c r="B61" s="37" t="s">
        <v>68</v>
      </c>
      <c r="C61" s="38" t="s">
        <v>52</v>
      </c>
      <c r="D61" s="39" t="s">
        <v>42</v>
      </c>
      <c r="E61" s="40">
        <v>94</v>
      </c>
      <c r="F61" s="34">
        <f t="shared" si="7"/>
        <v>108.71191489361702</v>
      </c>
      <c r="G61" s="34">
        <f t="shared" si="8"/>
        <v>128.28005957446808</v>
      </c>
      <c r="H61" s="42">
        <v>10218.92</v>
      </c>
      <c r="I61" s="42">
        <v>12058.32</v>
      </c>
      <c r="J61" s="18"/>
      <c r="K61" s="18"/>
      <c r="L61" s="18"/>
      <c r="M61" s="18"/>
      <c r="N61" s="18"/>
      <c r="O61" s="18"/>
      <c r="P61" s="18"/>
      <c r="Q61" s="18"/>
      <c r="R61" s="18"/>
    </row>
    <row r="62" spans="1:18" s="19" customFormat="1" ht="21.95" customHeight="1" outlineLevel="3" x14ac:dyDescent="0.2">
      <c r="A62" s="49">
        <v>6</v>
      </c>
      <c r="B62" s="37" t="s">
        <v>53</v>
      </c>
      <c r="C62" s="38" t="s">
        <v>54</v>
      </c>
      <c r="D62" s="39" t="s">
        <v>42</v>
      </c>
      <c r="E62" s="40">
        <v>216</v>
      </c>
      <c r="F62" s="34">
        <f t="shared" si="7"/>
        <v>686.55078703703703</v>
      </c>
      <c r="G62" s="34">
        <f t="shared" si="8"/>
        <v>810.12992870370363</v>
      </c>
      <c r="H62" s="42">
        <v>148294.97</v>
      </c>
      <c r="I62" s="42">
        <v>174988.08</v>
      </c>
      <c r="J62" s="18"/>
      <c r="K62" s="18"/>
      <c r="L62" s="18"/>
      <c r="M62" s="18"/>
      <c r="N62" s="18"/>
      <c r="O62" s="18"/>
      <c r="P62" s="18"/>
      <c r="Q62" s="18"/>
      <c r="R62" s="18"/>
    </row>
    <row r="63" spans="1:18" s="19" customFormat="1" ht="21.95" customHeight="1" outlineLevel="3" x14ac:dyDescent="0.2">
      <c r="A63" s="49">
        <v>7</v>
      </c>
      <c r="B63" s="37" t="s">
        <v>55</v>
      </c>
      <c r="C63" s="38" t="s">
        <v>56</v>
      </c>
      <c r="D63" s="39" t="s">
        <v>42</v>
      </c>
      <c r="E63" s="40">
        <v>197</v>
      </c>
      <c r="F63" s="34">
        <f t="shared" si="7"/>
        <v>60.949137055837561</v>
      </c>
      <c r="G63" s="34">
        <f t="shared" si="8"/>
        <v>71.91998172588832</v>
      </c>
      <c r="H63" s="42">
        <v>12006.98</v>
      </c>
      <c r="I63" s="42">
        <v>14168.24</v>
      </c>
      <c r="J63" s="18"/>
      <c r="K63" s="18"/>
      <c r="L63" s="18"/>
      <c r="M63" s="18"/>
      <c r="N63" s="18"/>
      <c r="O63" s="18"/>
      <c r="P63" s="18"/>
      <c r="Q63" s="18"/>
      <c r="R63" s="18"/>
    </row>
    <row r="64" spans="1:18" s="19" customFormat="1" ht="21.95" customHeight="1" outlineLevel="3" x14ac:dyDescent="0.2">
      <c r="A64" s="49">
        <v>8</v>
      </c>
      <c r="B64" s="37" t="s">
        <v>59</v>
      </c>
      <c r="C64" s="38" t="s">
        <v>60</v>
      </c>
      <c r="D64" s="39" t="s">
        <v>42</v>
      </c>
      <c r="E64" s="40">
        <v>18</v>
      </c>
      <c r="F64" s="34">
        <f t="shared" si="7"/>
        <v>342.70333333333332</v>
      </c>
      <c r="G64" s="34">
        <f t="shared" si="8"/>
        <v>404.38993333333332</v>
      </c>
      <c r="H64" s="42">
        <v>6168.66</v>
      </c>
      <c r="I64" s="42">
        <v>7279.02</v>
      </c>
      <c r="J64" s="18"/>
      <c r="K64" s="18"/>
      <c r="L64" s="18"/>
      <c r="M64" s="18"/>
      <c r="N64" s="18"/>
      <c r="O64" s="18"/>
      <c r="P64" s="18"/>
      <c r="Q64" s="18"/>
      <c r="R64" s="18"/>
    </row>
    <row r="65" spans="1:18" s="19" customFormat="1" ht="21.95" customHeight="1" outlineLevel="3" x14ac:dyDescent="0.2">
      <c r="A65" s="49">
        <v>9</v>
      </c>
      <c r="B65" s="37" t="s">
        <v>61</v>
      </c>
      <c r="C65" s="38" t="s">
        <v>62</v>
      </c>
      <c r="D65" s="39" t="s">
        <v>42</v>
      </c>
      <c r="E65" s="40">
        <v>260</v>
      </c>
      <c r="F65" s="34">
        <f t="shared" si="7"/>
        <v>12.652538461538461</v>
      </c>
      <c r="G65" s="34">
        <f t="shared" si="8"/>
        <v>14.929995384615383</v>
      </c>
      <c r="H65" s="42">
        <v>3289.66</v>
      </c>
      <c r="I65" s="42">
        <v>3881.8</v>
      </c>
      <c r="J65" s="18"/>
      <c r="K65" s="18"/>
      <c r="L65" s="18"/>
      <c r="M65" s="18"/>
      <c r="N65" s="18"/>
      <c r="O65" s="18"/>
      <c r="P65" s="18"/>
      <c r="Q65" s="18"/>
      <c r="R65" s="18"/>
    </row>
    <row r="66" spans="1:18" s="19" customFormat="1" ht="21.95" customHeight="1" outlineLevel="3" x14ac:dyDescent="0.2">
      <c r="A66" s="49">
        <v>10</v>
      </c>
      <c r="B66" s="37" t="s">
        <v>63</v>
      </c>
      <c r="C66" s="38" t="s">
        <v>62</v>
      </c>
      <c r="D66" s="39" t="s">
        <v>42</v>
      </c>
      <c r="E66" s="43">
        <v>6626</v>
      </c>
      <c r="F66" s="34">
        <f t="shared" si="7"/>
        <v>14.949151826139451</v>
      </c>
      <c r="G66" s="34">
        <f t="shared" si="8"/>
        <v>17.639999154844549</v>
      </c>
      <c r="H66" s="42">
        <v>99053.08</v>
      </c>
      <c r="I66" s="42">
        <v>116882.64</v>
      </c>
      <c r="J66" s="18"/>
      <c r="K66" s="18"/>
      <c r="L66" s="18"/>
      <c r="M66" s="18"/>
      <c r="N66" s="18"/>
      <c r="O66" s="18"/>
      <c r="P66" s="18"/>
      <c r="Q66" s="18"/>
      <c r="R66" s="18"/>
    </row>
    <row r="67" spans="1:18" s="19" customFormat="1" ht="15" customHeight="1" outlineLevel="3" x14ac:dyDescent="0.2">
      <c r="A67" s="18"/>
      <c r="B67" s="56" t="s">
        <v>29</v>
      </c>
      <c r="C67" s="57"/>
      <c r="D67" s="48"/>
      <c r="E67" s="16"/>
      <c r="F67" s="34"/>
      <c r="G67" s="34"/>
      <c r="H67" s="36">
        <f>SUM(H57:H66)</f>
        <v>321205.53000000003</v>
      </c>
      <c r="I67" s="36">
        <f>SUM(I57:I66)</f>
        <v>379022.51999999996</v>
      </c>
      <c r="J67" s="18"/>
      <c r="K67" s="18"/>
      <c r="L67" s="18"/>
      <c r="M67" s="18"/>
      <c r="N67" s="18"/>
      <c r="O67" s="18"/>
      <c r="P67" s="18"/>
      <c r="Q67" s="18"/>
      <c r="R67" s="18"/>
    </row>
    <row r="68" spans="1:18" s="25" customFormat="1" ht="24.75" customHeight="1" outlineLevel="3" x14ac:dyDescent="0.2">
      <c r="A68" s="21"/>
      <c r="B68" s="52" t="s">
        <v>30</v>
      </c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3"/>
    </row>
    <row r="69" spans="1:18" s="26" customFormat="1" ht="17.25" customHeight="1" outlineLevel="3" x14ac:dyDescent="0.2">
      <c r="A69" s="59" t="s">
        <v>31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1"/>
    </row>
    <row r="70" spans="1:18" s="19" customFormat="1" ht="21.95" customHeight="1" outlineLevel="3" x14ac:dyDescent="0.2">
      <c r="A70" s="49">
        <v>1</v>
      </c>
      <c r="B70" s="37" t="s">
        <v>47</v>
      </c>
      <c r="C70" s="38" t="s">
        <v>48</v>
      </c>
      <c r="D70" s="39" t="s">
        <v>42</v>
      </c>
      <c r="E70" s="40">
        <v>30</v>
      </c>
      <c r="F70" s="34">
        <f>H70/E70</f>
        <v>342.70333333333332</v>
      </c>
      <c r="G70" s="34">
        <f>F70*1.18</f>
        <v>404.38993333333332</v>
      </c>
      <c r="H70" s="42">
        <v>10281.1</v>
      </c>
      <c r="I70" s="42">
        <v>12131.7</v>
      </c>
      <c r="J70" s="18"/>
      <c r="K70" s="18"/>
      <c r="L70" s="18"/>
      <c r="M70" s="18"/>
      <c r="N70" s="18"/>
      <c r="O70" s="18"/>
      <c r="P70" s="18"/>
      <c r="Q70" s="18"/>
      <c r="R70" s="18"/>
    </row>
    <row r="71" spans="1:18" s="19" customFormat="1" ht="21.95" customHeight="1" outlineLevel="3" x14ac:dyDescent="0.2">
      <c r="A71" s="49">
        <v>2</v>
      </c>
      <c r="B71" s="37" t="s">
        <v>63</v>
      </c>
      <c r="C71" s="38" t="s">
        <v>62</v>
      </c>
      <c r="D71" s="39" t="s">
        <v>42</v>
      </c>
      <c r="E71" s="43">
        <v>2000</v>
      </c>
      <c r="F71" s="34">
        <f t="shared" ref="F71:F73" si="9">H71/E71</f>
        <v>14.949155000000001</v>
      </c>
      <c r="G71" s="34">
        <f t="shared" ref="G71:G73" si="10">F71*1.18</f>
        <v>17.640002899999999</v>
      </c>
      <c r="H71" s="42">
        <v>29898.31</v>
      </c>
      <c r="I71" s="42">
        <v>35280</v>
      </c>
      <c r="J71" s="18"/>
      <c r="K71" s="18"/>
      <c r="L71" s="18"/>
      <c r="M71" s="18"/>
      <c r="N71" s="18"/>
      <c r="O71" s="18"/>
      <c r="P71" s="18"/>
      <c r="Q71" s="18"/>
      <c r="R71" s="18"/>
    </row>
    <row r="72" spans="1:18" s="19" customFormat="1" ht="21.95" customHeight="1" outlineLevel="3" x14ac:dyDescent="0.2">
      <c r="A72" s="49">
        <v>3</v>
      </c>
      <c r="B72" s="37" t="s">
        <v>64</v>
      </c>
      <c r="C72" s="38" t="s">
        <v>65</v>
      </c>
      <c r="D72" s="39" t="s">
        <v>42</v>
      </c>
      <c r="E72" s="40">
        <v>100</v>
      </c>
      <c r="F72" s="34">
        <f t="shared" si="9"/>
        <v>48.296599999999998</v>
      </c>
      <c r="G72" s="34">
        <f t="shared" si="10"/>
        <v>56.989987999999997</v>
      </c>
      <c r="H72" s="42">
        <v>4829.66</v>
      </c>
      <c r="I72" s="42">
        <v>5699</v>
      </c>
      <c r="J72" s="18"/>
      <c r="K72" s="18"/>
      <c r="L72" s="18"/>
      <c r="M72" s="18"/>
      <c r="N72" s="18"/>
      <c r="O72" s="18"/>
      <c r="P72" s="18"/>
      <c r="Q72" s="18"/>
      <c r="R72" s="18"/>
    </row>
    <row r="73" spans="1:18" s="19" customFormat="1" ht="21.95" customHeight="1" outlineLevel="3" x14ac:dyDescent="0.2">
      <c r="A73" s="49">
        <v>4</v>
      </c>
      <c r="B73" s="37" t="s">
        <v>66</v>
      </c>
      <c r="C73" s="38" t="s">
        <v>67</v>
      </c>
      <c r="D73" s="39" t="s">
        <v>42</v>
      </c>
      <c r="E73" s="40">
        <v>200</v>
      </c>
      <c r="F73" s="34">
        <f t="shared" si="9"/>
        <v>41.398299999999999</v>
      </c>
      <c r="G73" s="34">
        <f t="shared" si="10"/>
        <v>48.849993999999995</v>
      </c>
      <c r="H73" s="42">
        <v>8279.66</v>
      </c>
      <c r="I73" s="42">
        <v>9770</v>
      </c>
      <c r="J73" s="18"/>
      <c r="K73" s="18"/>
      <c r="L73" s="18"/>
      <c r="M73" s="18"/>
      <c r="N73" s="18"/>
      <c r="O73" s="18"/>
      <c r="P73" s="18"/>
      <c r="Q73" s="18"/>
      <c r="R73" s="18"/>
    </row>
    <row r="74" spans="1:18" s="25" customFormat="1" ht="17.25" customHeight="1" outlineLevel="3" x14ac:dyDescent="0.2">
      <c r="A74" s="21"/>
      <c r="B74" s="52" t="s">
        <v>32</v>
      </c>
      <c r="C74" s="53"/>
      <c r="D74" s="35"/>
      <c r="E74" s="23"/>
      <c r="F74" s="36"/>
      <c r="G74" s="36"/>
      <c r="H74" s="36">
        <f>SUM(H70:H73)</f>
        <v>53288.73000000001</v>
      </c>
      <c r="I74" s="36">
        <f>SUM(I70:I73)</f>
        <v>62880.7</v>
      </c>
      <c r="J74" s="21"/>
      <c r="K74" s="21"/>
      <c r="L74" s="21"/>
      <c r="M74" s="21"/>
      <c r="N74" s="21"/>
      <c r="O74" s="21"/>
      <c r="P74" s="21"/>
      <c r="Q74" s="21"/>
      <c r="R74" s="21"/>
    </row>
    <row r="75" spans="1:18" s="25" customFormat="1" ht="24.75" customHeight="1" outlineLevel="3" x14ac:dyDescent="0.2">
      <c r="A75" s="21"/>
      <c r="B75" s="52" t="s">
        <v>33</v>
      </c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3"/>
    </row>
    <row r="76" spans="1:18" s="26" customFormat="1" ht="17.25" customHeight="1" outlineLevel="3" x14ac:dyDescent="0.2">
      <c r="A76" s="59" t="s">
        <v>34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1"/>
    </row>
    <row r="77" spans="1:18" s="19" customFormat="1" ht="21.95" customHeight="1" outlineLevel="3" x14ac:dyDescent="0.2">
      <c r="A77" s="49">
        <v>1</v>
      </c>
      <c r="B77" s="37" t="s">
        <v>55</v>
      </c>
      <c r="C77" s="38" t="s">
        <v>56</v>
      </c>
      <c r="D77" s="39" t="s">
        <v>42</v>
      </c>
      <c r="E77" s="40">
        <v>400</v>
      </c>
      <c r="F77" s="34">
        <f>H77/E77</f>
        <v>60.949150000000003</v>
      </c>
      <c r="G77" s="34">
        <f>F77*1.18</f>
        <v>71.919996999999995</v>
      </c>
      <c r="H77" s="42">
        <v>24379.66</v>
      </c>
      <c r="I77" s="42">
        <v>28768</v>
      </c>
      <c r="J77" s="18"/>
      <c r="K77" s="18"/>
      <c r="L77" s="18"/>
      <c r="M77" s="18"/>
      <c r="N77" s="18"/>
      <c r="O77" s="18"/>
      <c r="P77" s="18"/>
      <c r="Q77" s="18"/>
      <c r="R77" s="18"/>
    </row>
    <row r="78" spans="1:18" s="19" customFormat="1" ht="21.95" customHeight="1" outlineLevel="3" x14ac:dyDescent="0.2">
      <c r="A78" s="49">
        <v>2</v>
      </c>
      <c r="B78" s="37" t="s">
        <v>57</v>
      </c>
      <c r="C78" s="38" t="s">
        <v>58</v>
      </c>
      <c r="D78" s="39" t="s">
        <v>42</v>
      </c>
      <c r="E78" s="40">
        <v>76</v>
      </c>
      <c r="F78" s="34">
        <f t="shared" ref="F78:F81" si="11">H78/E78</f>
        <v>138</v>
      </c>
      <c r="G78" s="34">
        <f t="shared" ref="G78:G81" si="12">F78*1.18</f>
        <v>162.84</v>
      </c>
      <c r="H78" s="42">
        <v>10488</v>
      </c>
      <c r="I78" s="42">
        <v>12375.84</v>
      </c>
      <c r="J78" s="18"/>
      <c r="K78" s="18"/>
      <c r="L78" s="18"/>
      <c r="M78" s="18"/>
      <c r="N78" s="18"/>
      <c r="O78" s="18"/>
      <c r="P78" s="18"/>
      <c r="Q78" s="18"/>
      <c r="R78" s="18"/>
    </row>
    <row r="79" spans="1:18" s="19" customFormat="1" ht="21.95" customHeight="1" outlineLevel="3" x14ac:dyDescent="0.2">
      <c r="A79" s="49">
        <v>3</v>
      </c>
      <c r="B79" s="37" t="s">
        <v>59</v>
      </c>
      <c r="C79" s="38" t="s">
        <v>60</v>
      </c>
      <c r="D79" s="39" t="s">
        <v>42</v>
      </c>
      <c r="E79" s="40">
        <v>50</v>
      </c>
      <c r="F79" s="34">
        <f t="shared" si="11"/>
        <v>342.70339999999999</v>
      </c>
      <c r="G79" s="34">
        <f t="shared" si="12"/>
        <v>404.39001199999996</v>
      </c>
      <c r="H79" s="42">
        <v>17135.169999999998</v>
      </c>
      <c r="I79" s="42">
        <v>20219.5</v>
      </c>
      <c r="J79" s="18"/>
      <c r="K79" s="18"/>
      <c r="L79" s="18"/>
      <c r="M79" s="18"/>
      <c r="N79" s="18"/>
      <c r="O79" s="18"/>
      <c r="P79" s="18"/>
      <c r="Q79" s="18"/>
      <c r="R79" s="18"/>
    </row>
    <row r="80" spans="1:18" s="19" customFormat="1" ht="21.95" customHeight="1" outlineLevel="3" x14ac:dyDescent="0.2">
      <c r="A80" s="49">
        <v>4</v>
      </c>
      <c r="B80" s="37" t="s">
        <v>63</v>
      </c>
      <c r="C80" s="38" t="s">
        <v>62</v>
      </c>
      <c r="D80" s="39" t="s">
        <v>42</v>
      </c>
      <c r="E80" s="43">
        <v>3356</v>
      </c>
      <c r="F80" s="34">
        <f t="shared" si="11"/>
        <v>14.949153754469608</v>
      </c>
      <c r="G80" s="34">
        <f t="shared" si="12"/>
        <v>17.640001430274136</v>
      </c>
      <c r="H80" s="42">
        <v>50169.36</v>
      </c>
      <c r="I80" s="42">
        <v>59199.839999999997</v>
      </c>
      <c r="J80" s="18"/>
      <c r="K80" s="18"/>
      <c r="L80" s="18"/>
      <c r="M80" s="18"/>
      <c r="N80" s="18"/>
      <c r="O80" s="18"/>
      <c r="P80" s="18"/>
      <c r="Q80" s="18"/>
      <c r="R80" s="18"/>
    </row>
    <row r="81" spans="1:18" s="19" customFormat="1" ht="21.95" customHeight="1" outlineLevel="3" x14ac:dyDescent="0.2">
      <c r="A81" s="49">
        <v>5</v>
      </c>
      <c r="B81" s="37" t="s">
        <v>66</v>
      </c>
      <c r="C81" s="38" t="s">
        <v>67</v>
      </c>
      <c r="D81" s="39" t="s">
        <v>42</v>
      </c>
      <c r="E81" s="40">
        <v>500</v>
      </c>
      <c r="F81" s="34">
        <f t="shared" si="11"/>
        <v>41.398300000000006</v>
      </c>
      <c r="G81" s="34">
        <f t="shared" si="12"/>
        <v>48.849994000000002</v>
      </c>
      <c r="H81" s="42">
        <v>20699.150000000001</v>
      </c>
      <c r="I81" s="42">
        <v>24425</v>
      </c>
      <c r="J81" s="18"/>
      <c r="K81" s="18"/>
      <c r="L81" s="18"/>
      <c r="M81" s="18"/>
      <c r="N81" s="18"/>
      <c r="O81" s="18"/>
      <c r="P81" s="18"/>
      <c r="Q81" s="18"/>
      <c r="R81" s="18"/>
    </row>
    <row r="82" spans="1:18" s="25" customFormat="1" ht="13.5" customHeight="1" outlineLevel="3" x14ac:dyDescent="0.2">
      <c r="A82" s="21">
        <v>5</v>
      </c>
      <c r="B82" s="52" t="s">
        <v>35</v>
      </c>
      <c r="C82" s="53"/>
      <c r="D82" s="35"/>
      <c r="E82" s="23"/>
      <c r="F82" s="36"/>
      <c r="G82" s="36"/>
      <c r="H82" s="36">
        <f>SUM(H77:H81)</f>
        <v>122871.34</v>
      </c>
      <c r="I82" s="36">
        <f>SUM(I77:I81)</f>
        <v>144988.18</v>
      </c>
      <c r="J82" s="21"/>
      <c r="K82" s="21"/>
      <c r="L82" s="21"/>
      <c r="M82" s="21"/>
      <c r="N82" s="21"/>
      <c r="O82" s="21"/>
      <c r="P82" s="21"/>
      <c r="Q82" s="21"/>
      <c r="R82" s="21"/>
    </row>
    <row r="83" spans="1:18" s="25" customFormat="1" ht="15" customHeight="1" outlineLevel="3" x14ac:dyDescent="0.2">
      <c r="A83" s="21"/>
      <c r="B83" s="52" t="s">
        <v>36</v>
      </c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5"/>
    </row>
    <row r="84" spans="1:18" s="33" customFormat="1" ht="19.5" customHeight="1" x14ac:dyDescent="0.2">
      <c r="A84" s="29"/>
      <c r="B84" s="63" t="s">
        <v>37</v>
      </c>
      <c r="C84" s="63"/>
      <c r="D84" s="63"/>
      <c r="E84" s="30"/>
      <c r="F84" s="31"/>
      <c r="G84" s="32"/>
      <c r="H84" s="31">
        <f>H82+H74+H67+H54+H42+H24</f>
        <v>2489850</v>
      </c>
      <c r="I84" s="31">
        <f>H84*1.18</f>
        <v>2938023</v>
      </c>
      <c r="J84" s="29"/>
      <c r="K84" s="29"/>
      <c r="L84" s="29"/>
      <c r="M84" s="29"/>
      <c r="N84" s="29"/>
      <c r="O84" s="29"/>
      <c r="P84" s="29"/>
      <c r="Q84" s="29"/>
      <c r="R84" s="29"/>
    </row>
  </sheetData>
  <mergeCells count="40">
    <mergeCell ref="O2:R2"/>
    <mergeCell ref="F5:G5"/>
    <mergeCell ref="K5:K7"/>
    <mergeCell ref="L5:M5"/>
    <mergeCell ref="N5:O5"/>
    <mergeCell ref="P5:R5"/>
    <mergeCell ref="F6:F7"/>
    <mergeCell ref="G6:G7"/>
    <mergeCell ref="J6:J7"/>
    <mergeCell ref="L6:L7"/>
    <mergeCell ref="M6:M7"/>
    <mergeCell ref="N6:N7"/>
    <mergeCell ref="O6:O7"/>
    <mergeCell ref="P6:P7"/>
    <mergeCell ref="Q6:R6"/>
    <mergeCell ref="H5:I5"/>
    <mergeCell ref="H6:H7"/>
    <mergeCell ref="I6:I7"/>
    <mergeCell ref="B84:D84"/>
    <mergeCell ref="A5:A7"/>
    <mergeCell ref="B5:B7"/>
    <mergeCell ref="C5:C7"/>
    <mergeCell ref="D5:D7"/>
    <mergeCell ref="E5:E7"/>
    <mergeCell ref="A8:R8"/>
    <mergeCell ref="B25:R25"/>
    <mergeCell ref="A26:R26"/>
    <mergeCell ref="B43:R43"/>
    <mergeCell ref="A44:R44"/>
    <mergeCell ref="B54:C54"/>
    <mergeCell ref="B55:R55"/>
    <mergeCell ref="A56:R56"/>
    <mergeCell ref="B82:C82"/>
    <mergeCell ref="B83:R83"/>
    <mergeCell ref="B74:C74"/>
    <mergeCell ref="B67:C67"/>
    <mergeCell ref="B68:R68"/>
    <mergeCell ref="A69:R69"/>
    <mergeCell ref="B75:R75"/>
    <mergeCell ref="A76:R76"/>
  </mergeCells>
  <pageMargins left="0.74803149606299213" right="0.74803149606299213" top="0.98425196850393704" bottom="0.98425196850393704" header="0.51181102362204722" footer="0.51181102362204722"/>
  <pageSetup paperSize="9" scale="5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Терешкина Гузалия Мавлимьяновна</cp:lastModifiedBy>
  <cp:lastPrinted>2018-01-21T23:28:59Z</cp:lastPrinted>
  <dcterms:created xsi:type="dcterms:W3CDTF">2018-01-18T23:42:03Z</dcterms:created>
  <dcterms:modified xsi:type="dcterms:W3CDTF">2018-04-04T05:17:21Z</dcterms:modified>
</cp:coreProperties>
</file>