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проектные!$A$1:$AD$45</definedName>
  </definedNames>
  <calcPr calcId="145621"/>
</workbook>
</file>

<file path=xl/calcChain.xml><?xml version="1.0" encoding="utf-8"?>
<calcChain xmlns="http://schemas.openxmlformats.org/spreadsheetml/2006/main">
  <c r="Z19" i="2" l="1"/>
  <c r="U13" i="2"/>
  <c r="Z13" i="2" s="1"/>
  <c r="AD13" i="2" s="1"/>
  <c r="U10" i="2"/>
  <c r="Z10" i="2" s="1"/>
  <c r="AB7" i="2" l="1"/>
  <c r="AB10" i="2" s="1"/>
  <c r="AD10" i="2" s="1"/>
  <c r="U7" i="2" l="1"/>
  <c r="Z7" i="2" s="1"/>
  <c r="AD7" i="2" l="1"/>
  <c r="U16" i="2"/>
  <c r="Z16" i="2" s="1"/>
  <c r="AD16" i="2" l="1"/>
  <c r="Z20" i="2" l="1"/>
  <c r="Z21" i="2" l="1"/>
</calcChain>
</file>

<file path=xl/sharedStrings.xml><?xml version="1.0" encoding="utf-8"?>
<sst xmlns="http://schemas.openxmlformats.org/spreadsheetml/2006/main" count="72" uniqueCount="30">
  <si>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</si>
  <si>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</si>
  <si>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</si>
  <si>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</si>
  <si>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</si>
  <si>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</si>
  <si>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</si>
  <si>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</si>
  <si>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</si>
  <si>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</si>
  <si>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</si>
  <si>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</si>
  <si>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</si>
  <si>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18 п.2
Прим. 2.8.2.9                                Методические указания от 29.12.2009г. п.3.11</t>
  </si>
  <si>
    <t>Справочник базовых цен на проектные работы для строительства КИСиС. Москва 2012 г.
Табл. 18 п.8
Прим. 2.8.2.9</t>
  </si>
  <si>
    <t>3</t>
  </si>
  <si>
    <t>)</t>
  </si>
  <si>
    <t>(</t>
  </si>
  <si>
    <t>+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</si>
  <si>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</si>
  <si>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</si>
  <si>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</si>
  <si>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</si>
  <si>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</si>
  <si>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 в ценах 3 кв 2017 г.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</si>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</sst>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7" formatCode="_-* #,##0_р_._-;\-* #,##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165" fontId="2" fillId="0" borderId="9" xfId="0" applyNumberFormat="1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0" borderId="3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21"/>
  <sheetViews>
    <sheetView tabSelected="1" view="pageBreakPreview" zoomScale="85" zoomScaleNormal="100" zoomScaleSheetLayoutView="85" workbookViewId="0">
      <selection activeCell="D18" sqref="D18:Y18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31" customWidth="1"/>
    <col min="6" max="6" width="2.28515625" style="31" customWidth="1"/>
    <col min="7" max="7" width="4.140625" style="31" customWidth="1"/>
    <col min="8" max="8" width="5" style="3" customWidth="1"/>
    <col min="9" max="9" width="4.7109375" style="31" customWidth="1"/>
    <col min="10" max="10" width="6.42578125" style="31" customWidth="1"/>
    <col min="11" max="11" width="4" style="31" customWidth="1"/>
    <col min="12" max="12" width="1.42578125" style="3" customWidth="1"/>
    <col min="13" max="13" width="5.85546875" style="25" customWidth="1"/>
    <col min="14" max="14" width="1.42578125" style="25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5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2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73" t="s">
        <v>11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37" x14ac:dyDescent="0.25">
      <c r="A3" s="73" t="s">
        <v>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37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80" t="s">
        <v>2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2"/>
      <c r="Z6" s="83" t="s">
        <v>24</v>
      </c>
      <c r="AA6" s="84"/>
      <c r="AB6" s="84"/>
      <c r="AC6" s="84"/>
      <c r="AD6" s="85"/>
    </row>
    <row r="7" spans="1:37" ht="18.75" customHeight="1" x14ac:dyDescent="0.25">
      <c r="A7" s="106" t="s">
        <v>29</v>
      </c>
      <c r="B7" s="70" t="s">
        <v>21</v>
      </c>
      <c r="C7" s="86" t="s">
        <v>13</v>
      </c>
      <c r="D7" s="14" t="s">
        <v>17</v>
      </c>
      <c r="E7" s="15">
        <v>3.47</v>
      </c>
      <c r="F7" s="15" t="s">
        <v>18</v>
      </c>
      <c r="G7" s="15" t="s">
        <v>17</v>
      </c>
      <c r="H7" s="15">
        <v>2.68</v>
      </c>
      <c r="I7" s="15" t="s">
        <v>7</v>
      </c>
      <c r="J7" s="15">
        <v>1.33</v>
      </c>
      <c r="K7" s="15" t="s">
        <v>16</v>
      </c>
      <c r="L7" s="15" t="s">
        <v>7</v>
      </c>
      <c r="M7" s="15">
        <v>1.1499999999999999</v>
      </c>
      <c r="N7" s="15" t="s">
        <v>7</v>
      </c>
      <c r="O7" s="15">
        <v>0.7</v>
      </c>
      <c r="P7" s="15" t="s">
        <v>7</v>
      </c>
      <c r="Q7" s="24">
        <v>1.3</v>
      </c>
      <c r="R7" s="15" t="s">
        <v>7</v>
      </c>
      <c r="S7" s="15">
        <v>1.2</v>
      </c>
      <c r="T7" s="15" t="s">
        <v>8</v>
      </c>
      <c r="U7" s="35">
        <f>(E7+(H7*J7))*M7*O7*Q7*S7</f>
        <v>8.8337995199999995</v>
      </c>
      <c r="V7" s="15"/>
      <c r="W7" s="15"/>
      <c r="X7" s="15"/>
      <c r="Y7" s="21"/>
      <c r="Z7" s="18">
        <f>U7</f>
        <v>8.8337995199999995</v>
      </c>
      <c r="AA7" s="15" t="s">
        <v>7</v>
      </c>
      <c r="AB7" s="40">
        <f>AB16</f>
        <v>3.99</v>
      </c>
      <c r="AC7" s="15" t="s">
        <v>8</v>
      </c>
      <c r="AD7" s="19">
        <f>Z7*AB7</f>
        <v>35.246860084799998</v>
      </c>
      <c r="AG7" s="6"/>
      <c r="AH7" s="5"/>
      <c r="AI7" s="7"/>
    </row>
    <row r="8" spans="1:37" ht="14.25" customHeight="1" x14ac:dyDescent="0.25">
      <c r="A8" s="107"/>
      <c r="B8" s="71"/>
      <c r="C8" s="104"/>
      <c r="D8" s="89" t="s">
        <v>9</v>
      </c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1"/>
      <c r="Z8" s="20"/>
      <c r="AA8" s="13"/>
      <c r="AB8" s="9"/>
      <c r="AC8" s="13"/>
      <c r="AD8" s="22"/>
    </row>
    <row r="9" spans="1:37" ht="78" customHeight="1" x14ac:dyDescent="0.25">
      <c r="A9" s="108"/>
      <c r="B9" s="72"/>
      <c r="C9" s="105"/>
      <c r="D9" s="92" t="s">
        <v>23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109"/>
      <c r="Z9" s="36"/>
      <c r="AA9" s="37"/>
      <c r="AB9" s="38"/>
      <c r="AC9" s="37"/>
      <c r="AD9" s="39"/>
      <c r="AG9" s="6"/>
      <c r="AH9" s="5"/>
      <c r="AI9" s="7"/>
    </row>
    <row r="10" spans="1:37" s="41" customFormat="1" ht="18.75" customHeight="1" x14ac:dyDescent="0.25">
      <c r="A10" s="106" t="s">
        <v>12</v>
      </c>
      <c r="B10" s="70" t="s">
        <v>21</v>
      </c>
      <c r="C10" s="86" t="s">
        <v>25</v>
      </c>
      <c r="D10" s="48" t="s">
        <v>17</v>
      </c>
      <c r="E10" s="110">
        <v>6.15</v>
      </c>
      <c r="F10" s="110"/>
      <c r="G10" s="110"/>
      <c r="H10" s="110"/>
      <c r="I10" s="110"/>
      <c r="J10" s="110"/>
      <c r="K10" s="49" t="s">
        <v>16</v>
      </c>
      <c r="L10" s="49" t="s">
        <v>7</v>
      </c>
      <c r="M10" s="49">
        <v>1.1499999999999999</v>
      </c>
      <c r="N10" s="49" t="s">
        <v>7</v>
      </c>
      <c r="O10" s="49">
        <v>0.7</v>
      </c>
      <c r="P10" s="49" t="s">
        <v>7</v>
      </c>
      <c r="Q10" s="57">
        <v>1.3</v>
      </c>
      <c r="R10" s="49" t="s">
        <v>7</v>
      </c>
      <c r="S10" s="49">
        <v>1.2</v>
      </c>
      <c r="T10" s="49" t="s">
        <v>8</v>
      </c>
      <c r="U10" s="59">
        <f>E10*M10*O10*Q10*S10</f>
        <v>7.7231699999999988</v>
      </c>
      <c r="V10" s="49"/>
      <c r="W10" s="49"/>
      <c r="X10" s="49"/>
      <c r="Y10" s="54"/>
      <c r="Z10" s="51">
        <f>U10</f>
        <v>7.7231699999999988</v>
      </c>
      <c r="AA10" s="49" t="s">
        <v>7</v>
      </c>
      <c r="AB10" s="60">
        <f>AB7</f>
        <v>3.99</v>
      </c>
      <c r="AC10" s="49" t="s">
        <v>8</v>
      </c>
      <c r="AD10" s="52">
        <f>Z10*AB10</f>
        <v>30.815448299999996</v>
      </c>
      <c r="AE10" s="46"/>
      <c r="AF10" s="111"/>
      <c r="AI10" s="43"/>
      <c r="AJ10" s="42"/>
      <c r="AK10" s="44"/>
    </row>
    <row r="11" spans="1:37" s="41" customFormat="1" ht="14.25" customHeight="1" x14ac:dyDescent="0.25">
      <c r="A11" s="107"/>
      <c r="B11" s="71"/>
      <c r="C11" s="104"/>
      <c r="D11" s="89" t="s">
        <v>9</v>
      </c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1"/>
      <c r="Z11" s="53"/>
      <c r="AA11" s="47"/>
      <c r="AB11" s="45"/>
      <c r="AC11" s="47"/>
      <c r="AD11" s="55"/>
      <c r="AE11" s="45"/>
    </row>
    <row r="12" spans="1:37" s="41" customFormat="1" ht="78" customHeight="1" x14ac:dyDescent="0.25">
      <c r="A12" s="108"/>
      <c r="B12" s="72"/>
      <c r="C12" s="105"/>
      <c r="D12" s="92" t="s">
        <v>26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109"/>
      <c r="Z12" s="61"/>
      <c r="AA12" s="62"/>
      <c r="AB12" s="63"/>
      <c r="AC12" s="62"/>
      <c r="AD12" s="64"/>
      <c r="AE12" s="46"/>
      <c r="AF12" s="111"/>
      <c r="AI12" s="43"/>
      <c r="AJ12" s="42"/>
      <c r="AK12" s="44"/>
    </row>
    <row r="13" spans="1:37" s="65" customFormat="1" ht="18" customHeight="1" x14ac:dyDescent="0.25">
      <c r="A13" s="106" t="s">
        <v>15</v>
      </c>
      <c r="B13" s="119" t="s">
        <v>20</v>
      </c>
      <c r="C13" s="86" t="s">
        <v>27</v>
      </c>
      <c r="D13" s="66" t="s">
        <v>17</v>
      </c>
      <c r="E13" s="81">
        <v>9.09</v>
      </c>
      <c r="F13" s="81"/>
      <c r="G13" s="81"/>
      <c r="H13" s="81"/>
      <c r="I13" s="81"/>
      <c r="J13" s="81"/>
      <c r="K13" s="49" t="s">
        <v>16</v>
      </c>
      <c r="L13" s="49" t="s">
        <v>7</v>
      </c>
      <c r="M13" s="69">
        <v>1.1499999999999999</v>
      </c>
      <c r="N13" s="69" t="s">
        <v>7</v>
      </c>
      <c r="O13" s="69">
        <v>0.7</v>
      </c>
      <c r="P13" s="69" t="s">
        <v>7</v>
      </c>
      <c r="Q13" s="34">
        <v>1.3</v>
      </c>
      <c r="R13" s="69" t="s">
        <v>7</v>
      </c>
      <c r="S13" s="69">
        <v>1.2</v>
      </c>
      <c r="T13" s="49" t="s">
        <v>8</v>
      </c>
      <c r="U13" s="59">
        <f>(E13)*M13*O13*Q13*S13</f>
        <v>11.415221999999996</v>
      </c>
      <c r="V13" s="67"/>
      <c r="W13" s="67"/>
      <c r="X13" s="67"/>
      <c r="Y13" s="68"/>
      <c r="Z13" s="58">
        <f>U13</f>
        <v>11.415221999999996</v>
      </c>
      <c r="AA13" s="50" t="s">
        <v>7</v>
      </c>
      <c r="AB13" s="46">
        <v>3.99</v>
      </c>
      <c r="AC13" s="50" t="s">
        <v>8</v>
      </c>
      <c r="AD13" s="56">
        <f>Z13*AB13</f>
        <v>45.546735779999992</v>
      </c>
      <c r="AE13" s="112"/>
    </row>
    <row r="14" spans="1:37" s="65" customFormat="1" ht="16.5" customHeight="1" x14ac:dyDescent="0.25">
      <c r="A14" s="107"/>
      <c r="B14" s="120"/>
      <c r="C14" s="87"/>
      <c r="D14" s="89" t="s">
        <v>9</v>
      </c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1"/>
      <c r="Z14" s="74"/>
      <c r="AA14" s="75"/>
      <c r="AB14" s="75"/>
      <c r="AC14" s="75"/>
      <c r="AD14" s="76"/>
      <c r="AE14" s="112"/>
    </row>
    <row r="15" spans="1:37" s="65" customFormat="1" ht="81" customHeight="1" x14ac:dyDescent="0.25">
      <c r="A15" s="108"/>
      <c r="B15" s="121"/>
      <c r="C15" s="88"/>
      <c r="D15" s="92" t="s">
        <v>28</v>
      </c>
      <c r="E15" s="93"/>
      <c r="F15" s="93"/>
      <c r="G15" s="93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5"/>
      <c r="Z15" s="77"/>
      <c r="AA15" s="78"/>
      <c r="AB15" s="78"/>
      <c r="AC15" s="78"/>
      <c r="AD15" s="79"/>
      <c r="AE15" s="112"/>
    </row>
    <row r="16" spans="1:37" s="26" customFormat="1" ht="18" customHeight="1" x14ac:dyDescent="0.25">
      <c r="A16" s="106" t="s">
        <v>19</v>
      </c>
      <c r="B16" s="119" t="s">
        <v>20</v>
      </c>
      <c r="C16" s="86" t="s">
        <v>14</v>
      </c>
      <c r="D16" s="27" t="s">
        <v>17</v>
      </c>
      <c r="E16" s="32">
        <v>6.11</v>
      </c>
      <c r="F16" s="32" t="s">
        <v>18</v>
      </c>
      <c r="G16" s="32" t="s">
        <v>17</v>
      </c>
      <c r="H16" s="15">
        <v>2.98</v>
      </c>
      <c r="I16" s="15" t="s">
        <v>7</v>
      </c>
      <c r="J16" s="15">
        <v>1.79</v>
      </c>
      <c r="K16" s="15" t="s">
        <v>16</v>
      </c>
      <c r="L16" s="15" t="s">
        <v>7</v>
      </c>
      <c r="M16" s="33">
        <v>1.1499999999999999</v>
      </c>
      <c r="N16" s="33" t="s">
        <v>7</v>
      </c>
      <c r="O16" s="33">
        <v>0.7</v>
      </c>
      <c r="P16" s="33" t="s">
        <v>7</v>
      </c>
      <c r="Q16" s="34">
        <v>1.3</v>
      </c>
      <c r="R16" s="33" t="s">
        <v>7</v>
      </c>
      <c r="S16" s="33">
        <v>1.2</v>
      </c>
      <c r="T16" s="15" t="s">
        <v>8</v>
      </c>
      <c r="U16" s="35">
        <f>(E16+(H16*J16))*M16*O16*Q16*S16</f>
        <v>14.371626359999997</v>
      </c>
      <c r="V16" s="28"/>
      <c r="W16" s="28"/>
      <c r="X16" s="28"/>
      <c r="Y16" s="29"/>
      <c r="Z16" s="30">
        <f>U16</f>
        <v>14.371626359999997</v>
      </c>
      <c r="AA16" s="16" t="s">
        <v>7</v>
      </c>
      <c r="AB16" s="10">
        <v>3.99</v>
      </c>
      <c r="AC16" s="16" t="s">
        <v>8</v>
      </c>
      <c r="AD16" s="23">
        <f>Z16*AB16</f>
        <v>57.34278917639999</v>
      </c>
    </row>
    <row r="17" spans="1:30" s="26" customFormat="1" ht="16.5" customHeight="1" x14ac:dyDescent="0.25">
      <c r="A17" s="107"/>
      <c r="B17" s="120"/>
      <c r="C17" s="87"/>
      <c r="D17" s="89" t="s">
        <v>9</v>
      </c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1"/>
      <c r="Z17" s="74"/>
      <c r="AA17" s="75"/>
      <c r="AB17" s="75"/>
      <c r="AC17" s="75"/>
      <c r="AD17" s="76"/>
    </row>
    <row r="18" spans="1:30" s="26" customFormat="1" ht="81" customHeight="1" x14ac:dyDescent="0.25">
      <c r="A18" s="108"/>
      <c r="B18" s="121"/>
      <c r="C18" s="88"/>
      <c r="D18" s="92" t="s">
        <v>22</v>
      </c>
      <c r="E18" s="93"/>
      <c r="F18" s="93"/>
      <c r="G18" s="93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5"/>
      <c r="Z18" s="77"/>
      <c r="AA18" s="78"/>
      <c r="AB18" s="78"/>
      <c r="AC18" s="78"/>
      <c r="AD18" s="79"/>
    </row>
    <row r="19" spans="1:30" x14ac:dyDescent="0.25">
      <c r="A19" s="4"/>
      <c r="B19" s="4" t="s">
        <v>10</v>
      </c>
      <c r="C19" s="8"/>
      <c r="D19" s="101"/>
      <c r="E19" s="101"/>
      <c r="F19" s="101"/>
      <c r="G19" s="101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96">
        <f>AD16+AD13+AD10+AD7</f>
        <v>168.95183334119997</v>
      </c>
      <c r="AA19" s="97"/>
      <c r="AB19" s="97"/>
      <c r="AC19" s="97"/>
      <c r="AD19" s="98"/>
    </row>
    <row r="20" spans="1:30" x14ac:dyDescent="0.25">
      <c r="A20" s="4"/>
      <c r="B20" s="8" t="s">
        <v>5</v>
      </c>
      <c r="C20" s="17"/>
      <c r="D20" s="103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100"/>
      <c r="Z20" s="113">
        <f>Z19*1000</f>
        <v>168951.83334119996</v>
      </c>
      <c r="AA20" s="114"/>
      <c r="AB20" s="114"/>
      <c r="AC20" s="114"/>
      <c r="AD20" s="115"/>
    </row>
    <row r="21" spans="1:30" x14ac:dyDescent="0.25">
      <c r="A21" s="4"/>
      <c r="B21" s="8" t="s">
        <v>6</v>
      </c>
      <c r="C21" s="11"/>
      <c r="D21" s="103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100"/>
      <c r="Z21" s="116">
        <f>Z20</f>
        <v>168951.83334119996</v>
      </c>
      <c r="AA21" s="117"/>
      <c r="AB21" s="117"/>
      <c r="AC21" s="117"/>
      <c r="AD21" s="118"/>
    </row>
  </sheetData>
  <mergeCells count="35">
    <mergeCell ref="Z14:AD15"/>
    <mergeCell ref="D15:Y15"/>
    <mergeCell ref="A10:A12"/>
    <mergeCell ref="B10:B12"/>
    <mergeCell ref="C10:C12"/>
    <mergeCell ref="E10:J10"/>
    <mergeCell ref="D11:Y11"/>
    <mergeCell ref="D12:Y12"/>
    <mergeCell ref="A7:A9"/>
    <mergeCell ref="B7:B9"/>
    <mergeCell ref="C7:C9"/>
    <mergeCell ref="D8:Y8"/>
    <mergeCell ref="D9:Y9"/>
    <mergeCell ref="Z19:AD19"/>
    <mergeCell ref="Z20:AD20"/>
    <mergeCell ref="Z21:AD21"/>
    <mergeCell ref="D19:Y19"/>
    <mergeCell ref="D20:Y20"/>
    <mergeCell ref="D21:Y21"/>
    <mergeCell ref="A2:AD2"/>
    <mergeCell ref="A3:AD3"/>
    <mergeCell ref="Z17:AD18"/>
    <mergeCell ref="A4:Z4"/>
    <mergeCell ref="D6:Y6"/>
    <mergeCell ref="Z6:AD6"/>
    <mergeCell ref="A16:A18"/>
    <mergeCell ref="B16:B18"/>
    <mergeCell ref="C16:C18"/>
    <mergeCell ref="D17:Y17"/>
    <mergeCell ref="D18:Y18"/>
    <mergeCell ref="A13:A15"/>
    <mergeCell ref="B13:B15"/>
    <mergeCell ref="C13:C15"/>
    <mergeCell ref="E13:J13"/>
    <mergeCell ref="D14:Y14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2018-02-07T22:53:10Z</dcterms:modified>
</cp:coreProperties>
</file>