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35" yWindow="-15" windowWidth="28380" windowHeight="12840" tabRatio="123"/>
  </bookViews>
  <sheets>
    <sheet name="измен" sheetId="2" r:id="rId1"/>
  </sheets>
  <definedNames>
    <definedName name="_xlnm.Print_Area" localSheetId="0">измен!$A$1:$AG$150</definedName>
  </definedNames>
  <calcPr calcId="145621"/>
</workbook>
</file>

<file path=xl/calcChain.xml><?xml version="1.0" encoding="utf-8"?>
<calcChain xmlns="http://schemas.openxmlformats.org/spreadsheetml/2006/main">
  <c r="AG133" i="2" l="1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G132" i="2"/>
  <c r="AF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D132" i="2"/>
  <c r="AC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AA132" i="2"/>
  <c r="Z132" i="2"/>
  <c r="R147" i="2"/>
  <c r="S147" i="2"/>
  <c r="V147" i="2"/>
  <c r="Y147" i="2"/>
  <c r="AB147" i="2"/>
  <c r="AE147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X132" i="2"/>
  <c r="W132" i="2"/>
  <c r="Q133" i="2"/>
  <c r="T133" i="2" s="1"/>
  <c r="Q134" i="2"/>
  <c r="T134" i="2" s="1"/>
  <c r="Q135" i="2"/>
  <c r="U135" i="2" s="1"/>
  <c r="Q136" i="2"/>
  <c r="U136" i="2" s="1"/>
  <c r="Q137" i="2"/>
  <c r="T137" i="2" s="1"/>
  <c r="Q138" i="2"/>
  <c r="T138" i="2" s="1"/>
  <c r="Q139" i="2"/>
  <c r="U139" i="2" s="1"/>
  <c r="Q140" i="2"/>
  <c r="U140" i="2" s="1"/>
  <c r="Q141" i="2"/>
  <c r="T141" i="2" s="1"/>
  <c r="Q142" i="2"/>
  <c r="T142" i="2" s="1"/>
  <c r="Q143" i="2"/>
  <c r="U143" i="2" s="1"/>
  <c r="Q144" i="2"/>
  <c r="U144" i="2" s="1"/>
  <c r="Q145" i="2"/>
  <c r="T145" i="2" s="1"/>
  <c r="Q146" i="2"/>
  <c r="T146" i="2" s="1"/>
  <c r="Q132" i="2"/>
  <c r="U132" i="2" s="1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G113" i="2"/>
  <c r="AF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D113" i="2"/>
  <c r="AC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AA113" i="2"/>
  <c r="Z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X113" i="2"/>
  <c r="W113" i="2"/>
  <c r="R129" i="2"/>
  <c r="S129" i="2"/>
  <c r="V129" i="2"/>
  <c r="Y129" i="2"/>
  <c r="AB129" i="2"/>
  <c r="AE129" i="2"/>
  <c r="Q114" i="2"/>
  <c r="U114" i="2" s="1"/>
  <c r="Q115" i="2"/>
  <c r="T115" i="2" s="1"/>
  <c r="Q116" i="2"/>
  <c r="U116" i="2" s="1"/>
  <c r="Q117" i="2"/>
  <c r="T117" i="2" s="1"/>
  <c r="Q118" i="2"/>
  <c r="U118" i="2" s="1"/>
  <c r="Q119" i="2"/>
  <c r="T119" i="2" s="1"/>
  <c r="Q120" i="2"/>
  <c r="U120" i="2" s="1"/>
  <c r="Q121" i="2"/>
  <c r="T121" i="2" s="1"/>
  <c r="Q122" i="2"/>
  <c r="U122" i="2" s="1"/>
  <c r="Q123" i="2"/>
  <c r="T123" i="2" s="1"/>
  <c r="Q124" i="2"/>
  <c r="U124" i="2" s="1"/>
  <c r="Q125" i="2"/>
  <c r="T125" i="2" s="1"/>
  <c r="Q126" i="2"/>
  <c r="U126" i="2" s="1"/>
  <c r="Q127" i="2"/>
  <c r="T127" i="2" s="1"/>
  <c r="Q128" i="2"/>
  <c r="U128" i="2" s="1"/>
  <c r="Q113" i="2"/>
  <c r="U113" i="2" s="1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G61" i="2"/>
  <c r="AF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D61" i="2"/>
  <c r="AC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AA61" i="2"/>
  <c r="Z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X61" i="2"/>
  <c r="W61" i="2"/>
  <c r="V110" i="2"/>
  <c r="Y110" i="2"/>
  <c r="AB110" i="2"/>
  <c r="AE110" i="2"/>
  <c r="Q62" i="2"/>
  <c r="U62" i="2" s="1"/>
  <c r="Q63" i="2"/>
  <c r="U63" i="2" s="1"/>
  <c r="Q64" i="2"/>
  <c r="U64" i="2" s="1"/>
  <c r="Q65" i="2"/>
  <c r="U65" i="2" s="1"/>
  <c r="Q66" i="2"/>
  <c r="U66" i="2" s="1"/>
  <c r="Q67" i="2"/>
  <c r="U67" i="2" s="1"/>
  <c r="Q68" i="2"/>
  <c r="U68" i="2" s="1"/>
  <c r="Q69" i="2"/>
  <c r="U69" i="2" s="1"/>
  <c r="Q70" i="2"/>
  <c r="U70" i="2" s="1"/>
  <c r="Q71" i="2"/>
  <c r="U71" i="2" s="1"/>
  <c r="Q72" i="2"/>
  <c r="T72" i="2" s="1"/>
  <c r="Q73" i="2"/>
  <c r="U73" i="2" s="1"/>
  <c r="Q74" i="2"/>
  <c r="U74" i="2" s="1"/>
  <c r="Q75" i="2"/>
  <c r="U75" i="2" s="1"/>
  <c r="Q76" i="2"/>
  <c r="U76" i="2" s="1"/>
  <c r="Q77" i="2"/>
  <c r="U77" i="2" s="1"/>
  <c r="Q78" i="2"/>
  <c r="U78" i="2" s="1"/>
  <c r="Q79" i="2"/>
  <c r="U79" i="2" s="1"/>
  <c r="Q80" i="2"/>
  <c r="T80" i="2" s="1"/>
  <c r="Q81" i="2"/>
  <c r="U81" i="2" s="1"/>
  <c r="Q82" i="2"/>
  <c r="U82" i="2" s="1"/>
  <c r="Q83" i="2"/>
  <c r="U83" i="2" s="1"/>
  <c r="Q84" i="2"/>
  <c r="U84" i="2" s="1"/>
  <c r="Q85" i="2"/>
  <c r="U85" i="2" s="1"/>
  <c r="Q86" i="2"/>
  <c r="U86" i="2" s="1"/>
  <c r="Q87" i="2"/>
  <c r="U87" i="2" s="1"/>
  <c r="Q88" i="2"/>
  <c r="U88" i="2" s="1"/>
  <c r="Q89" i="2"/>
  <c r="U89" i="2" s="1"/>
  <c r="Q90" i="2"/>
  <c r="U90" i="2" s="1"/>
  <c r="Q91" i="2"/>
  <c r="U91" i="2" s="1"/>
  <c r="Q92" i="2"/>
  <c r="U92" i="2" s="1"/>
  <c r="Q93" i="2"/>
  <c r="U93" i="2" s="1"/>
  <c r="Q94" i="2"/>
  <c r="U94" i="2" s="1"/>
  <c r="Q95" i="2"/>
  <c r="U95" i="2" s="1"/>
  <c r="Q96" i="2"/>
  <c r="U96" i="2" s="1"/>
  <c r="Q97" i="2"/>
  <c r="U97" i="2" s="1"/>
  <c r="Q98" i="2"/>
  <c r="U98" i="2" s="1"/>
  <c r="Q99" i="2"/>
  <c r="U99" i="2" s="1"/>
  <c r="Q100" i="2"/>
  <c r="U100" i="2" s="1"/>
  <c r="Q101" i="2"/>
  <c r="U101" i="2" s="1"/>
  <c r="Q102" i="2"/>
  <c r="U102" i="2" s="1"/>
  <c r="Q103" i="2"/>
  <c r="U103" i="2" s="1"/>
  <c r="Q104" i="2"/>
  <c r="T104" i="2" s="1"/>
  <c r="Q105" i="2"/>
  <c r="U105" i="2" s="1"/>
  <c r="Q106" i="2"/>
  <c r="U106" i="2" s="1"/>
  <c r="Q107" i="2"/>
  <c r="U107" i="2" s="1"/>
  <c r="Q108" i="2"/>
  <c r="U108" i="2" s="1"/>
  <c r="Q109" i="2"/>
  <c r="U109" i="2" s="1"/>
  <c r="Q61" i="2"/>
  <c r="T61" i="2" s="1"/>
  <c r="V58" i="2"/>
  <c r="Y58" i="2"/>
  <c r="AB58" i="2"/>
  <c r="AE58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G7" i="2"/>
  <c r="AF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D7" i="2"/>
  <c r="AC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AA7" i="2"/>
  <c r="Z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X7" i="2"/>
  <c r="W7" i="2"/>
  <c r="Q8" i="2"/>
  <c r="Q9" i="2"/>
  <c r="Q10" i="2"/>
  <c r="Q11" i="2"/>
  <c r="U11" i="2" s="1"/>
  <c r="Q12" i="2"/>
  <c r="Q13" i="2"/>
  <c r="Q14" i="2"/>
  <c r="Q15" i="2"/>
  <c r="U15" i="2" s="1"/>
  <c r="Q16" i="2"/>
  <c r="Q17" i="2"/>
  <c r="Q18" i="2"/>
  <c r="Q19" i="2"/>
  <c r="U19" i="2" s="1"/>
  <c r="Q20" i="2"/>
  <c r="Q21" i="2"/>
  <c r="Q22" i="2"/>
  <c r="Q23" i="2"/>
  <c r="U23" i="2" s="1"/>
  <c r="Q24" i="2"/>
  <c r="U24" i="2" s="1"/>
  <c r="Q25" i="2"/>
  <c r="U25" i="2" s="1"/>
  <c r="Q26" i="2"/>
  <c r="Q27" i="2"/>
  <c r="U27" i="2" s="1"/>
  <c r="Q28" i="2"/>
  <c r="U28" i="2" s="1"/>
  <c r="Q29" i="2"/>
  <c r="Q30" i="2"/>
  <c r="U30" i="2" s="1"/>
  <c r="Q31" i="2"/>
  <c r="U31" i="2" s="1"/>
  <c r="Q32" i="2"/>
  <c r="U32" i="2" s="1"/>
  <c r="Q33" i="2"/>
  <c r="Q34" i="2"/>
  <c r="U34" i="2" s="1"/>
  <c r="Q35" i="2"/>
  <c r="U35" i="2" s="1"/>
  <c r="Q36" i="2"/>
  <c r="U36" i="2" s="1"/>
  <c r="Q37" i="2"/>
  <c r="T37" i="2" s="1"/>
  <c r="Q38" i="2"/>
  <c r="U38" i="2" s="1"/>
  <c r="Q39" i="2"/>
  <c r="U39" i="2" s="1"/>
  <c r="Q40" i="2"/>
  <c r="U40" i="2" s="1"/>
  <c r="Q41" i="2"/>
  <c r="Q42" i="2"/>
  <c r="U42" i="2" s="1"/>
  <c r="Q43" i="2"/>
  <c r="U43" i="2" s="1"/>
  <c r="Q44" i="2"/>
  <c r="U44" i="2" s="1"/>
  <c r="Q45" i="2"/>
  <c r="T45" i="2" s="1"/>
  <c r="Q46" i="2"/>
  <c r="U46" i="2" s="1"/>
  <c r="Q47" i="2"/>
  <c r="U47" i="2" s="1"/>
  <c r="Q48" i="2"/>
  <c r="U48" i="2" s="1"/>
  <c r="Q49" i="2"/>
  <c r="Q50" i="2"/>
  <c r="U50" i="2" s="1"/>
  <c r="Q51" i="2"/>
  <c r="U51" i="2" s="1"/>
  <c r="Q52" i="2"/>
  <c r="U52" i="2" s="1"/>
  <c r="Q53" i="2"/>
  <c r="T53" i="2" s="1"/>
  <c r="Q54" i="2"/>
  <c r="U54" i="2" s="1"/>
  <c r="Q55" i="2"/>
  <c r="U55" i="2" s="1"/>
  <c r="Q56" i="2"/>
  <c r="U56" i="2" s="1"/>
  <c r="Q57" i="2"/>
  <c r="Q7" i="2"/>
  <c r="T7" i="2" s="1"/>
  <c r="J147" i="2"/>
  <c r="I147" i="2"/>
  <c r="J129" i="2"/>
  <c r="I129" i="2"/>
  <c r="J110" i="2"/>
  <c r="I110" i="2"/>
  <c r="J58" i="2"/>
  <c r="I58" i="2"/>
  <c r="J149" i="2" l="1"/>
  <c r="I149" i="2"/>
  <c r="T54" i="2"/>
  <c r="U133" i="2"/>
  <c r="U45" i="2"/>
  <c r="U145" i="2"/>
  <c r="T46" i="2"/>
  <c r="U123" i="2"/>
  <c r="T38" i="2"/>
  <c r="U115" i="2"/>
  <c r="T11" i="2"/>
  <c r="X58" i="2"/>
  <c r="AD58" i="2"/>
  <c r="X110" i="2"/>
  <c r="U125" i="2"/>
  <c r="U117" i="2"/>
  <c r="T135" i="2"/>
  <c r="U137" i="2"/>
  <c r="T113" i="2"/>
  <c r="U121" i="2"/>
  <c r="T143" i="2"/>
  <c r="U141" i="2"/>
  <c r="U7" i="2"/>
  <c r="T30" i="2"/>
  <c r="Z58" i="2"/>
  <c r="AF58" i="2"/>
  <c r="U127" i="2"/>
  <c r="U119" i="2"/>
  <c r="T139" i="2"/>
  <c r="X147" i="2"/>
  <c r="W147" i="2"/>
  <c r="T96" i="2"/>
  <c r="T64" i="2"/>
  <c r="U80" i="2"/>
  <c r="T52" i="2"/>
  <c r="T36" i="2"/>
  <c r="AG58" i="2"/>
  <c r="U104" i="2"/>
  <c r="T50" i="2"/>
  <c r="T42" i="2"/>
  <c r="T34" i="2"/>
  <c r="T25" i="2"/>
  <c r="W58" i="2"/>
  <c r="AC58" i="2"/>
  <c r="T44" i="2"/>
  <c r="T28" i="2"/>
  <c r="AA58" i="2"/>
  <c r="T88" i="2"/>
  <c r="U72" i="2"/>
  <c r="T56" i="2"/>
  <c r="T48" i="2"/>
  <c r="T40" i="2"/>
  <c r="T32" i="2"/>
  <c r="T19" i="2"/>
  <c r="T57" i="2"/>
  <c r="U57" i="2"/>
  <c r="T49" i="2"/>
  <c r="U49" i="2"/>
  <c r="T41" i="2"/>
  <c r="U41" i="2"/>
  <c r="T33" i="2"/>
  <c r="U33" i="2"/>
  <c r="T29" i="2"/>
  <c r="U29" i="2"/>
  <c r="U21" i="2"/>
  <c r="T21" i="2"/>
  <c r="T17" i="2"/>
  <c r="U17" i="2"/>
  <c r="U13" i="2"/>
  <c r="T13" i="2"/>
  <c r="T9" i="2"/>
  <c r="U9" i="2"/>
  <c r="U37" i="2"/>
  <c r="V149" i="2"/>
  <c r="U53" i="2"/>
  <c r="AB149" i="2"/>
  <c r="T23" i="2"/>
  <c r="T15" i="2"/>
  <c r="T108" i="2"/>
  <c r="T100" i="2"/>
  <c r="T92" i="2"/>
  <c r="T84" i="2"/>
  <c r="T76" i="2"/>
  <c r="T68" i="2"/>
  <c r="AA110" i="2"/>
  <c r="AG110" i="2"/>
  <c r="AF110" i="2"/>
  <c r="T128" i="2"/>
  <c r="T120" i="2"/>
  <c r="T26" i="2"/>
  <c r="U26" i="2"/>
  <c r="T22" i="2"/>
  <c r="U22" i="2"/>
  <c r="T18" i="2"/>
  <c r="U18" i="2"/>
  <c r="T14" i="2"/>
  <c r="U14" i="2"/>
  <c r="T10" i="2"/>
  <c r="U10" i="2"/>
  <c r="T55" i="2"/>
  <c r="T51" i="2"/>
  <c r="T47" i="2"/>
  <c r="T43" i="2"/>
  <c r="T39" i="2"/>
  <c r="T35" i="2"/>
  <c r="T31" i="2"/>
  <c r="T27" i="2"/>
  <c r="T106" i="2"/>
  <c r="T98" i="2"/>
  <c r="T90" i="2"/>
  <c r="T82" i="2"/>
  <c r="T74" i="2"/>
  <c r="T66" i="2"/>
  <c r="T126" i="2"/>
  <c r="T118" i="2"/>
  <c r="W129" i="2"/>
  <c r="Y149" i="2"/>
  <c r="T124" i="2"/>
  <c r="T116" i="2"/>
  <c r="U20" i="2"/>
  <c r="T20" i="2"/>
  <c r="U16" i="2"/>
  <c r="T16" i="2"/>
  <c r="U12" i="2"/>
  <c r="T12" i="2"/>
  <c r="U8" i="2"/>
  <c r="T8" i="2"/>
  <c r="T24" i="2"/>
  <c r="U61" i="2"/>
  <c r="T102" i="2"/>
  <c r="T94" i="2"/>
  <c r="T86" i="2"/>
  <c r="T78" i="2"/>
  <c r="T70" i="2"/>
  <c r="T62" i="2"/>
  <c r="T122" i="2"/>
  <c r="T114" i="2"/>
  <c r="Z129" i="2"/>
  <c r="AF129" i="2"/>
  <c r="Q147" i="2"/>
  <c r="T132" i="2"/>
  <c r="AE149" i="2"/>
  <c r="T109" i="2"/>
  <c r="T105" i="2"/>
  <c r="T101" i="2"/>
  <c r="T97" i="2"/>
  <c r="T93" i="2"/>
  <c r="T89" i="2"/>
  <c r="T85" i="2"/>
  <c r="T81" i="2"/>
  <c r="T77" i="2"/>
  <c r="T73" i="2"/>
  <c r="T69" i="2"/>
  <c r="T65" i="2"/>
  <c r="AD110" i="2"/>
  <c r="X129" i="2"/>
  <c r="T144" i="2"/>
  <c r="T140" i="2"/>
  <c r="T136" i="2"/>
  <c r="U146" i="2"/>
  <c r="U142" i="2"/>
  <c r="U138" i="2"/>
  <c r="U134" i="2"/>
  <c r="AA147" i="2"/>
  <c r="AG147" i="2"/>
  <c r="T107" i="2"/>
  <c r="T103" i="2"/>
  <c r="T99" i="2"/>
  <c r="T95" i="2"/>
  <c r="T91" i="2"/>
  <c r="T87" i="2"/>
  <c r="T83" i="2"/>
  <c r="T79" i="2"/>
  <c r="T75" i="2"/>
  <c r="T71" i="2"/>
  <c r="T67" i="2"/>
  <c r="T63" i="2"/>
  <c r="Q129" i="2"/>
  <c r="AD147" i="2"/>
  <c r="AF147" i="2"/>
  <c r="AC147" i="2"/>
  <c r="Z147" i="2"/>
  <c r="AG129" i="2"/>
  <c r="AD129" i="2"/>
  <c r="AC129" i="2"/>
  <c r="AA129" i="2"/>
  <c r="AC110" i="2"/>
  <c r="Z110" i="2"/>
  <c r="W110" i="2"/>
  <c r="U129" i="2" l="1"/>
  <c r="X149" i="2"/>
  <c r="W149" i="2"/>
  <c r="T129" i="2"/>
  <c r="U147" i="2"/>
  <c r="AD149" i="2"/>
  <c r="T58" i="2"/>
  <c r="T110" i="2"/>
  <c r="U110" i="2"/>
  <c r="U58" i="2"/>
  <c r="AC149" i="2"/>
  <c r="AG149" i="2"/>
  <c r="AF149" i="2"/>
  <c r="AA149" i="2"/>
  <c r="T147" i="2"/>
  <c r="Z149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T149" i="2" l="1"/>
  <c r="U149" i="2"/>
  <c r="H63" i="2"/>
  <c r="H115" i="2"/>
  <c r="H132" i="2"/>
  <c r="H96" i="2"/>
  <c r="H91" i="2"/>
  <c r="H87" i="2"/>
  <c r="H83" i="2"/>
  <c r="H82" i="2"/>
  <c r="H78" i="2"/>
  <c r="H73" i="2"/>
  <c r="H61" i="2"/>
  <c r="H55" i="2"/>
  <c r="H53" i="2"/>
  <c r="H51" i="2"/>
  <c r="H50" i="2"/>
  <c r="H41" i="2"/>
  <c r="H34" i="2"/>
  <c r="H27" i="2"/>
  <c r="H20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1" i="2"/>
  <c r="H22" i="2"/>
  <c r="H23" i="2"/>
  <c r="H24" i="2"/>
  <c r="H25" i="2"/>
  <c r="H26" i="2"/>
  <c r="H28" i="2"/>
  <c r="H29" i="2"/>
  <c r="H30" i="2"/>
  <c r="H31" i="2"/>
  <c r="H32" i="2"/>
  <c r="H33" i="2"/>
  <c r="H35" i="2"/>
  <c r="H36" i="2"/>
  <c r="H37" i="2"/>
  <c r="H38" i="2"/>
  <c r="H39" i="2"/>
  <c r="H40" i="2"/>
  <c r="H42" i="2"/>
  <c r="H43" i="2"/>
  <c r="H44" i="2"/>
  <c r="H45" i="2"/>
  <c r="H46" i="2"/>
  <c r="H47" i="2"/>
  <c r="H48" i="2"/>
  <c r="H49" i="2"/>
  <c r="H52" i="2"/>
  <c r="H54" i="2"/>
  <c r="H56" i="2"/>
  <c r="H57" i="2"/>
  <c r="H62" i="2"/>
  <c r="H64" i="2"/>
  <c r="H65" i="2"/>
  <c r="H66" i="2"/>
  <c r="H67" i="2"/>
  <c r="H68" i="2"/>
  <c r="H69" i="2"/>
  <c r="H70" i="2"/>
  <c r="H71" i="2"/>
  <c r="H72" i="2"/>
  <c r="H74" i="2"/>
  <c r="H75" i="2"/>
  <c r="H76" i="2"/>
  <c r="H77" i="2"/>
  <c r="H79" i="2"/>
  <c r="H80" i="2"/>
  <c r="H81" i="2"/>
  <c r="H84" i="2"/>
  <c r="H85" i="2"/>
  <c r="H86" i="2"/>
  <c r="H88" i="2"/>
  <c r="H89" i="2"/>
  <c r="H90" i="2"/>
  <c r="H92" i="2"/>
  <c r="H93" i="2"/>
  <c r="H94" i="2"/>
  <c r="H95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3" i="2"/>
  <c r="H114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</calcChain>
</file>

<file path=xl/sharedStrings.xml><?xml version="1.0" encoding="utf-8"?>
<sst xmlns="http://schemas.openxmlformats.org/spreadsheetml/2006/main" count="543" uniqueCount="251">
  <si>
    <t>01.01.2018</t>
  </si>
  <si>
    <t>Номенклатура</t>
  </si>
  <si>
    <t>Артикул</t>
  </si>
  <si>
    <t>Ед. изм.</t>
  </si>
  <si>
    <t>Количество</t>
  </si>
  <si>
    <t>Антифриз</t>
  </si>
  <si>
    <t>FUCHS MAINTAIN FRICOFIN</t>
  </si>
  <si>
    <t>л</t>
  </si>
  <si>
    <t>Жидкость охлаждающая</t>
  </si>
  <si>
    <t>Антифриз Гостовский -40 (зеленый)</t>
  </si>
  <si>
    <t>кг</t>
  </si>
  <si>
    <t>Жидкость охлаждающая Антифриз CoolStream Optima</t>
  </si>
  <si>
    <t>CoolStream Optima (зеленый)</t>
  </si>
  <si>
    <t>Жидкость охлаждающая Тосол А-40</t>
  </si>
  <si>
    <t>Тосол А-40</t>
  </si>
  <si>
    <t>Жидкость тормозная</t>
  </si>
  <si>
    <t>ДОТ-4</t>
  </si>
  <si>
    <t>Масло  гидравлическое Лукойл Гейзер ЛТ 22</t>
  </si>
  <si>
    <t>Лукойл Гейзер ЛТ 22</t>
  </si>
  <si>
    <t>Масло ESSO Ultron диз. синт. 5W40 API CG-4</t>
  </si>
  <si>
    <t>5W40</t>
  </si>
  <si>
    <t>Масло HP Husgvarna 2T</t>
  </si>
  <si>
    <t>Husgvarna</t>
  </si>
  <si>
    <t>Масло гидравлическое</t>
  </si>
  <si>
    <t>Texaco RANDO HDZ32</t>
  </si>
  <si>
    <t>МГ-15-В (-40С)</t>
  </si>
  <si>
    <t>Масло гидравлическое Daphne super hydro 32A ISO VG46 (ISO VG32)</t>
  </si>
  <si>
    <t>ISO VG46 (ISO VG32)</t>
  </si>
  <si>
    <t>Масло гидравлическое ВМГЗ</t>
  </si>
  <si>
    <t>ВМГЗ</t>
  </si>
  <si>
    <t>Масло дизельное</t>
  </si>
  <si>
    <t>М10Г2К</t>
  </si>
  <si>
    <t>Масло дизельное М-8 ДМ</t>
  </si>
  <si>
    <t>М-8ДМ</t>
  </si>
  <si>
    <t>Масло для двухтактных двигателей GS Ultra 2 Stroke oil</t>
  </si>
  <si>
    <t>GS Ultra 2 Stroke oil</t>
  </si>
  <si>
    <t>Масло для двухтактных двигателей STIHL</t>
  </si>
  <si>
    <t>STIHL</t>
  </si>
  <si>
    <t>Масло для двухтктных двигателей</t>
  </si>
  <si>
    <t>СHAMPION 2Т</t>
  </si>
  <si>
    <t>Масло моторное</t>
  </si>
  <si>
    <t>Масло моторное  Лукойл-стандарт SAE 10W30 SF/CC</t>
  </si>
  <si>
    <t>SAE 10W30 SF/CC</t>
  </si>
  <si>
    <t>Масло моторное GS KIXX D1 SAE 10W40</t>
  </si>
  <si>
    <t>GS KIXX D1 SAE 10W40</t>
  </si>
  <si>
    <t>Масло моторное KIXX Dynamic DI SAE 10w40 API CI-4/SL</t>
  </si>
  <si>
    <t>KIXX Dynamic DI SAE 10w40 API CI-4/SL</t>
  </si>
  <si>
    <t>Масло моторное KIXX GOLD SJ SAE10w30 API SJ/CF</t>
  </si>
  <si>
    <t>KIXX GOLD SJ SAE10w30 API SJ/CF</t>
  </si>
  <si>
    <t>масло моторное Mobil Delvac MX15W40</t>
  </si>
  <si>
    <t>Mobil Delvac MX15W40</t>
  </si>
  <si>
    <t>Масло моторное Mobil Super 3000 5w40</t>
  </si>
  <si>
    <t>Mobil Super 3000 5W40</t>
  </si>
  <si>
    <t>Масло моторное для двухконтактных двигателей</t>
  </si>
  <si>
    <t>Масло моторное Лукойл-стандарт SAE 10W40 API SF/CC</t>
  </si>
  <si>
    <t>10W40</t>
  </si>
  <si>
    <t>Масло моторное М-10Г2</t>
  </si>
  <si>
    <t>М-10Г2</t>
  </si>
  <si>
    <t>Масло моторное М-10ДМ</t>
  </si>
  <si>
    <t>М-10ДМ</t>
  </si>
  <si>
    <t>Масло моторное М-8В</t>
  </si>
  <si>
    <t>М-8В</t>
  </si>
  <si>
    <t>Масло моторное М-8Г2к</t>
  </si>
  <si>
    <t>М-8Г2к</t>
  </si>
  <si>
    <t>Масло моторное Роснефть Maximum 10W40 SL/CF</t>
  </si>
  <si>
    <t>Роснефть Maximum 10W40 SL/CF</t>
  </si>
  <si>
    <t>Масло ТАД-17</t>
  </si>
  <si>
    <t>Масло трансмиссионное</t>
  </si>
  <si>
    <t>Castrol SAF-XJ 75W140 GL-5</t>
  </si>
  <si>
    <t>Масло трансмиссионное  Роснефть Kinetic 80W90 GL-5</t>
  </si>
  <si>
    <t>Роснефть Kinetic 80W90 GL-5</t>
  </si>
  <si>
    <t>Масло трансмиссионное ТСП-15К</t>
  </si>
  <si>
    <t>ТСП-15К</t>
  </si>
  <si>
    <t>Антифриз  Mitsubishi LongLife Coolant</t>
  </si>
  <si>
    <t>Mitsubishi LongLife Coolant</t>
  </si>
  <si>
    <t>Жидкость для  АКПП  Eneos Dextron II</t>
  </si>
  <si>
    <t>Eneos Dextron II</t>
  </si>
  <si>
    <t>Жидкость для стеклоомывателя</t>
  </si>
  <si>
    <t>*</t>
  </si>
  <si>
    <t>Масло Mobil Delvac Super 1400 10W30</t>
  </si>
  <si>
    <t>Mobil Delvac Super</t>
  </si>
  <si>
    <t>Масло Гидравлическое ТНК</t>
  </si>
  <si>
    <t>ТНК Гидравлик HVLP 32</t>
  </si>
  <si>
    <t>Масло для АКПП Dexron- III</t>
  </si>
  <si>
    <t>Dexron- III</t>
  </si>
  <si>
    <t>Масло индустриальное И-40А</t>
  </si>
  <si>
    <t>И-40А</t>
  </si>
  <si>
    <t>Масло моторноe  ZIC MAHA 2T HP</t>
  </si>
  <si>
    <t>ZIC MAHA 2TP HP</t>
  </si>
  <si>
    <t>KIXX suv 5W40</t>
  </si>
  <si>
    <t>Роснефть Optimum 10W30 SG/CD</t>
  </si>
  <si>
    <t>GS Kixx Dynamic  CF-4/SG  SAE 10W30</t>
  </si>
  <si>
    <t>Масло моторное  Mobil  Delvac 1 SAE 5W40  синт.диз.</t>
  </si>
  <si>
    <t>Mobil SAE 5W40 синт. диз.</t>
  </si>
  <si>
    <t>Масло моторное  Super dinamik SAE 10w30  API CF-4/SG</t>
  </si>
  <si>
    <t>SAE 10W30 Super dinamik API CF-4/SG</t>
  </si>
  <si>
    <t>Масло моторное GS KIXX Gold SAE 10W- 30 SJ</t>
  </si>
  <si>
    <t>GS KIXX Gold SAE 10W- 30 SJ</t>
  </si>
  <si>
    <t>Масло моторное GS Ultra 2Т</t>
  </si>
  <si>
    <t>GS Ultra 2Т</t>
  </si>
  <si>
    <t>Масло моторное Nissan motor oil turbo CF-4/DH-1 10W30</t>
  </si>
  <si>
    <t>10W30 CF-4/DH-1</t>
  </si>
  <si>
    <t>Масло моторное Optimum SAE 10W40 API SF/SG/CC</t>
  </si>
  <si>
    <t>Optimum SAE 10W40 API SF/SG/CC</t>
  </si>
  <si>
    <t>Масло моторное Shell Helix Ultra  SAE 5W-40  API SL/CF</t>
  </si>
  <si>
    <t>Shell Helix Ultra  SAE 5W-40  API SL/CF</t>
  </si>
  <si>
    <t>Sintoil Супер 2Т п/с</t>
  </si>
  <si>
    <t>Масло моторное М-6з/10В</t>
  </si>
  <si>
    <t>М-6з/10В (ГОСТ 10541-78)</t>
  </si>
  <si>
    <t>Масло моторное Роснефть Maximum Diesel 10w40 CF-4/SJ</t>
  </si>
  <si>
    <t>Maximum Diesel 10w40 CF-4/SJ</t>
  </si>
  <si>
    <t>Масло моторное Роснефть Optimum 10W40 SG/CD</t>
  </si>
  <si>
    <t>Роснефть Optimum 10W40 SG/CD</t>
  </si>
  <si>
    <t>Масло моторное Роснефть Optimum 15W40 SG/CD</t>
  </si>
  <si>
    <t>Роснефть Optimum 15W40 SG/CD</t>
  </si>
  <si>
    <t>GS Gear Oil HD 75W85 GL-4</t>
  </si>
  <si>
    <t>CHEVRON Multigear EP-5 GL-4/5 80W-90</t>
  </si>
  <si>
    <t>Масло трансмиссионное Kinetic SAE 85W90  API GL-5</t>
  </si>
  <si>
    <t>Kinetic SAE 85W90  API GL-5</t>
  </si>
  <si>
    <t>Очиститель топливной системы</t>
  </si>
  <si>
    <t>Diesel System Clean 0.3 л</t>
  </si>
  <si>
    <t>шт</t>
  </si>
  <si>
    <t>KIXX DYNAMIC SAE 5W-30 CF-4/SG</t>
  </si>
  <si>
    <t>TOTACHI NIRO LV s/s SN/CF 10W-40</t>
  </si>
  <si>
    <t>Q8 Formula T 1000 10W30</t>
  </si>
  <si>
    <t>Роснефть Maximum SAE 5W40 SL/CF</t>
  </si>
  <si>
    <t>Масло моторное GS KIXX D1 SAE 15W40</t>
  </si>
  <si>
    <t>GS KIXX D1 SAE 15W40</t>
  </si>
  <si>
    <t>Масло моторное GS KIXX G1 SAE 5W40</t>
  </si>
  <si>
    <t>GS KIXX G1 SAE 5W40</t>
  </si>
  <si>
    <t>Масло моторное KIXX Dynamic DI SAE 15w40 API CI-4/SL</t>
  </si>
  <si>
    <t>KIXX Dynamic DI SAE 15w40 API CI-4/SL</t>
  </si>
  <si>
    <t>Масло моторное Mobil dizel 5w40</t>
  </si>
  <si>
    <t>Mobil dizel 5W40</t>
  </si>
  <si>
    <t>Масло моторное Лукойл -Авангард Ультра SAE 5W40 API CI-4/S</t>
  </si>
  <si>
    <t>SAE 5W40 API CI-4/S</t>
  </si>
  <si>
    <t>Масло моторное Лукойл-Люкс SAE 5W40 SJ/CF (п/синт.)</t>
  </si>
  <si>
    <t>SAE 5W40 SJ/CF (п/синт,)</t>
  </si>
  <si>
    <t>Масло моторное минеральное</t>
  </si>
  <si>
    <t>Original Japan Toyota Motor Oil 0w20 SN</t>
  </si>
  <si>
    <t>ENEOS SJ 10W30</t>
  </si>
  <si>
    <t>Масло промывочное</t>
  </si>
  <si>
    <t>МПА-2 Лукойл</t>
  </si>
  <si>
    <t>Масло промывочное KIXX Clean GS Oil</t>
  </si>
  <si>
    <t>KIXX Clean GS Oil</t>
  </si>
  <si>
    <t>Масло промывочное Mna 2 Express (Роснефть)</t>
  </si>
  <si>
    <t>Mna 2 Express (Роснефть)</t>
  </si>
  <si>
    <t>TOTACHI Extra Hypoid Gear LSD GL-5/MT-1 75w-90</t>
  </si>
  <si>
    <t>GS Geartec 75W90GL-5</t>
  </si>
  <si>
    <t>Масло трансмиссионное GS Geartec SAE 80W-90 GL-5</t>
  </si>
  <si>
    <t>GS Geartec SAE 80W-90 GL-5</t>
  </si>
  <si>
    <t>Масло трансмиссионное ZIC G-5 SAE 80W90</t>
  </si>
  <si>
    <t>ZIC G-5 SAE 80W90</t>
  </si>
  <si>
    <t>Тормозная жидкость ДОТ-3</t>
  </si>
  <si>
    <t>ДОТ-3</t>
  </si>
  <si>
    <t>Универсальное тракторное масло</t>
  </si>
  <si>
    <t>Fuchs TITAN UTTO PLUS GL-4</t>
  </si>
  <si>
    <t>Керосин технический ТС-1</t>
  </si>
  <si>
    <t>ГОСТ 18499-73</t>
  </si>
  <si>
    <t>Масло  YAMALUBE 2 TC-W3 для 2-х тактных подвесных лодочных моторов</t>
  </si>
  <si>
    <t>YAMALUBE 2 TC-W3</t>
  </si>
  <si>
    <t>л.</t>
  </si>
  <si>
    <t>Масло моторное М8В2</t>
  </si>
  <si>
    <t>М-8В2</t>
  </si>
  <si>
    <t>Масло трансмиссионное ТАп-15В</t>
  </si>
  <si>
    <t>ТАп-15В (ГОСТ23652-79)</t>
  </si>
  <si>
    <t>Sintoil Hydraulic HLP 32</t>
  </si>
  <si>
    <t>Лукойл Гейзер СТ 100</t>
  </si>
  <si>
    <t>Масло гидравлическое минеральное</t>
  </si>
  <si>
    <t>SHELL TELLUS S2 V 32</t>
  </si>
  <si>
    <t>Castrol Syntrax Limited Slip 75W140</t>
  </si>
  <si>
    <t>Общее количество</t>
  </si>
  <si>
    <t>Плановая цена за единицу</t>
  </si>
  <si>
    <t>руб. без НДС</t>
  </si>
  <si>
    <t>руб. с НДС</t>
  </si>
  <si>
    <t>Плановая общая стоимость позиции</t>
  </si>
  <si>
    <t>Фасовка, необходимая Заказчику</t>
  </si>
  <si>
    <t>Потребность продукции по-квартально</t>
  </si>
  <si>
    <t>Производитель, страна</t>
  </si>
  <si>
    <t>Характеристика</t>
  </si>
  <si>
    <t>Общая стоимость продукции Участника</t>
  </si>
  <si>
    <t>Цена за единицу продукции Участника</t>
  </si>
  <si>
    <t>Поставка продукции 1 квартала</t>
  </si>
  <si>
    <t>Общая стоимость поставки 1 квартала, руб. без НДС</t>
  </si>
  <si>
    <t>Общая стоимость поставки 1 квартала, руб. с НДС</t>
  </si>
  <si>
    <t>Общая стоимость поставки 2 квартала, руб. без НДС</t>
  </si>
  <si>
    <t>Общая стоимость поставки 2 квартала, руб. с НДС</t>
  </si>
  <si>
    <t>Поставка продукции 2 квартала</t>
  </si>
  <si>
    <t>Поставка продукции 3 квартала</t>
  </si>
  <si>
    <t>Общая стоимость поставки 3 квартала, руб. без НДС</t>
  </si>
  <si>
    <t>Общая стоимость поставки 3 квартала, руб. с НДС</t>
  </si>
  <si>
    <t>Общая стоимость поставки 4 квартала, руб. без НДС</t>
  </si>
  <si>
    <t>Общая стоимость поставки 4 квартала, руб. с НДС</t>
  </si>
  <si>
    <t>Поставка продукции 4 квартала</t>
  </si>
  <si>
    <t>1.2. филиал АО "ДРСК" "Приморские электрические сети"</t>
  </si>
  <si>
    <t>ИТОГО по филиалу Приморские ЭС:</t>
  </si>
  <si>
    <t xml:space="preserve">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                                                                                  </t>
  </si>
  <si>
    <t>ИТОГО по филиалу Хабаровские ЭС-СП Центральные ЭС:</t>
  </si>
  <si>
    <t>1.3. филиал АО "ДРСК" "Хабаровские электрические сети" СП Центральные ЭС</t>
  </si>
  <si>
    <t>1.6. филиал АО "Южно-Якутские электрические сети"</t>
  </si>
  <si>
    <t>ИТОГО по филиалу ЮЯЭС:</t>
  </si>
  <si>
    <t xml:space="preserve">Отгрузочные реквизиты для транспортной компании: Республика Саха (Якутия), г. Алдан, ул. Тарабукина 60а (для филиала АО "ДРСК" "ЮЯЭС")     </t>
  </si>
  <si>
    <t>ВСЕГО по всем филиалам:</t>
  </si>
  <si>
    <t>1.5. филиал АО "ДРСК" "ЭС ЕАО"</t>
  </si>
  <si>
    <t>ИТОГО по филиалу ЭС ЕАО:</t>
  </si>
  <si>
    <t>№ п/п</t>
  </si>
  <si>
    <t>1. Перечень и объемы продукции</t>
  </si>
  <si>
    <t>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</t>
  </si>
  <si>
    <t>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</t>
  </si>
  <si>
    <t>Общее количество, предложенное Участником</t>
  </si>
  <si>
    <t>4(5)л</t>
  </si>
  <si>
    <t>10(20)</t>
  </si>
  <si>
    <t>20(30)</t>
  </si>
  <si>
    <t>4(5)</t>
  </si>
  <si>
    <t>4 и 20</t>
  </si>
  <si>
    <t>4 и 5</t>
  </si>
  <si>
    <t>5 и 20</t>
  </si>
  <si>
    <t>0,455 и 0,91</t>
  </si>
  <si>
    <t>аналоги не предлагать</t>
  </si>
  <si>
    <t>аналоги импортные</t>
  </si>
  <si>
    <t>аналог Zic Flush</t>
  </si>
  <si>
    <t>канистра (оригинал)</t>
  </si>
  <si>
    <t xml:space="preserve">бочка </t>
  </si>
  <si>
    <t xml:space="preserve">бутылка </t>
  </si>
  <si>
    <t xml:space="preserve">канистра </t>
  </si>
  <si>
    <t>бочка (оригинал)</t>
  </si>
  <si>
    <t>канистра</t>
  </si>
  <si>
    <t>бочка</t>
  </si>
  <si>
    <t>1л</t>
  </si>
  <si>
    <t>л/кг</t>
  </si>
  <si>
    <t>20л</t>
  </si>
  <si>
    <t>4 л</t>
  </si>
  <si>
    <t>0,910 л</t>
  </si>
  <si>
    <t>по 1 литру</t>
  </si>
  <si>
    <t>216,5 (бочка)</t>
  </si>
  <si>
    <t>по 4л.</t>
  </si>
  <si>
    <t>по 20л.</t>
  </si>
  <si>
    <t>12 бочек + канистры по 4л.</t>
  </si>
  <si>
    <t>8 бочек + канистры по 20л.</t>
  </si>
  <si>
    <t>канистры по 20л.</t>
  </si>
  <si>
    <t>3 бочки + канистры по 20л.</t>
  </si>
  <si>
    <t xml:space="preserve"> канистра 20 л</t>
  </si>
  <si>
    <t>1 бочка + 12*20 л</t>
  </si>
  <si>
    <t>4 бочки + 10 л</t>
  </si>
  <si>
    <t>по 1 л</t>
  </si>
  <si>
    <t xml:space="preserve">бочки + канистры 20л </t>
  </si>
  <si>
    <t>канистры по 20л</t>
  </si>
  <si>
    <t>по 20л</t>
  </si>
  <si>
    <t>2 * 20 и 10 *1л.</t>
  </si>
  <si>
    <t xml:space="preserve">по 20л. </t>
  </si>
  <si>
    <t>25 бочек + канистры по  4л.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</si>
</sst>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0.000"/>
  </numFmts>
  <fonts count="5" x14ac:knownFonts="1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u/>
      <sz val="8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 applyAlignment="1">
      <alignment horizontal="center"/>
    </xf>
    <xf numFmtId="0" fontId="0" fillId="0" borderId="0" xfId="0" applyAlignment="1"/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/>
    </xf>
    <xf numFmtId="4" fontId="2" fillId="0" borderId="2" xfId="0" applyNumberFormat="1" applyFont="1" applyFill="1" applyBorder="1" applyAlignment="1">
      <alignment horizontal="right" vertical="top"/>
    </xf>
    <xf numFmtId="1" fontId="2" fillId="0" borderId="2" xfId="0" applyNumberFormat="1" applyFont="1" applyFill="1" applyBorder="1" applyAlignment="1">
      <alignment horizontal="right" vertical="top"/>
    </xf>
    <xf numFmtId="0" fontId="2" fillId="0" borderId="0" xfId="0" applyFont="1" applyFill="1"/>
    <xf numFmtId="0" fontId="1" fillId="0" borderId="0" xfId="0" applyFont="1" applyAlignment="1"/>
    <xf numFmtId="0" fontId="1" fillId="0" borderId="2" xfId="0" applyFont="1" applyFill="1" applyBorder="1" applyAlignment="1">
      <alignment vertical="top" wrapText="1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0" xfId="0" applyFont="1" applyFill="1"/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center" vertical="top"/>
    </xf>
    <xf numFmtId="1" fontId="1" fillId="0" borderId="2" xfId="0" applyNumberFormat="1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left" vertical="top"/>
    </xf>
    <xf numFmtId="4" fontId="1" fillId="0" borderId="2" xfId="0" applyNumberFormat="1" applyFont="1" applyFill="1" applyBorder="1" applyAlignment="1">
      <alignment horizontal="right" vertical="top"/>
    </xf>
    <xf numFmtId="3" fontId="1" fillId="0" borderId="2" xfId="0" applyNumberFormat="1" applyFont="1" applyFill="1" applyBorder="1" applyAlignment="1">
      <alignment horizontal="right" vertical="top"/>
    </xf>
    <xf numFmtId="2" fontId="1" fillId="0" borderId="2" xfId="0" applyNumberFormat="1" applyFont="1" applyFill="1" applyBorder="1" applyAlignment="1">
      <alignment horizontal="right" vertical="top"/>
    </xf>
    <xf numFmtId="164" fontId="1" fillId="0" borderId="2" xfId="0" applyNumberFormat="1" applyFont="1" applyFill="1" applyBorder="1" applyAlignment="1">
      <alignment horizontal="right" vertical="top"/>
    </xf>
    <xf numFmtId="165" fontId="1" fillId="0" borderId="2" xfId="0" applyNumberFormat="1" applyFont="1" applyFill="1" applyBorder="1" applyAlignment="1">
      <alignment horizontal="right" vertical="top"/>
    </xf>
    <xf numFmtId="167" fontId="1" fillId="0" borderId="2" xfId="0" applyNumberFormat="1" applyFont="1" applyFill="1" applyBorder="1" applyAlignment="1">
      <alignment horizontal="right" vertical="top"/>
    </xf>
    <xf numFmtId="166" fontId="2" fillId="0" borderId="2" xfId="0" applyNumberFormat="1" applyFont="1" applyFill="1" applyBorder="1" applyAlignment="1">
      <alignment horizontal="right" vertical="top"/>
    </xf>
    <xf numFmtId="0" fontId="1" fillId="0" borderId="0" xfId="0" applyFont="1"/>
    <xf numFmtId="0" fontId="4" fillId="0" borderId="0" xfId="0" applyFont="1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 vertical="top" wrapText="1"/>
    </xf>
    <xf numFmtId="4" fontId="1" fillId="0" borderId="9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4" fontId="1" fillId="0" borderId="13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14" fontId="1" fillId="0" borderId="13" xfId="0" applyNumberFormat="1" applyFont="1" applyFill="1" applyBorder="1" applyAlignment="1">
      <alignment horizontal="center" vertical="top" wrapText="1"/>
    </xf>
    <xf numFmtId="14" fontId="1" fillId="0" borderId="9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/>
    </xf>
    <xf numFmtId="4" fontId="1" fillId="0" borderId="2" xfId="0" applyNumberFormat="1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1" fontId="1" fillId="0" borderId="16" xfId="0" applyNumberFormat="1" applyFont="1" applyFill="1" applyBorder="1" applyAlignment="1">
      <alignment horizontal="right" vertical="top" wrapText="1"/>
    </xf>
    <xf numFmtId="0" fontId="1" fillId="0" borderId="17" xfId="0" applyFont="1" applyFill="1" applyBorder="1" applyAlignment="1">
      <alignment horizontal="right" vertical="top" wrapText="1"/>
    </xf>
    <xf numFmtId="0" fontId="1" fillId="0" borderId="16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top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3" fillId="0" borderId="2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4" fontId="1" fillId="0" borderId="14" xfId="0" applyNumberFormat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/>
    </xf>
    <xf numFmtId="166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AG151"/>
  <sheetViews>
    <sheetView tabSelected="1" view="pageBreakPreview" zoomScale="46" zoomScaleNormal="100" zoomScaleSheetLayoutView="46" workbookViewId="0">
      <selection activeCell="AF17" sqref="AF17"/>
    </sheetView>
  </sheetViews>
  <sheetFormatPr defaultColWidth="10.1640625" defaultRowHeight="11.45" customHeight="1" outlineLevelRow="2" x14ac:dyDescent="0.2"/>
  <cols>
    <col min="1" max="1" width="10.1640625" style="33"/>
    <col min="2" max="2" width="63.1640625" style="3" customWidth="1"/>
    <col min="3" max="3" width="35.5" style="1" customWidth="1"/>
    <col min="4" max="4" width="6.6640625" style="1" customWidth="1"/>
    <col min="5" max="5" width="15" style="1" customWidth="1"/>
    <col min="6" max="8" width="13.5" style="2" customWidth="1"/>
    <col min="9" max="9" width="17.1640625" style="2" customWidth="1"/>
    <col min="10" max="10" width="14.6640625" style="2" customWidth="1"/>
    <col min="11" max="11" width="14.1640625" style="33" customWidth="1"/>
    <col min="12" max="12" width="17.83203125" style="33" customWidth="1"/>
    <col min="13" max="13" width="12" style="33" customWidth="1"/>
    <col min="14" max="14" width="11.83203125" style="33" customWidth="1"/>
    <col min="15" max="15" width="17.83203125" style="1" customWidth="1"/>
    <col min="16" max="16" width="21.83203125" style="1" customWidth="1"/>
    <col min="17" max="17" width="19" style="33" customWidth="1"/>
    <col min="18" max="18" width="10.5" style="1" customWidth="1"/>
    <col min="19" max="19" width="10.1640625" style="1" customWidth="1"/>
    <col min="20" max="20" width="11.33203125" style="2" customWidth="1"/>
    <col min="21" max="21" width="13" style="2" customWidth="1"/>
    <col min="22" max="22" width="13.83203125" style="1" customWidth="1"/>
    <col min="23" max="23" width="19" style="2" customWidth="1"/>
    <col min="24" max="24" width="19.83203125" style="2" customWidth="1"/>
    <col min="25" max="25" width="14" style="1" customWidth="1"/>
    <col min="26" max="26" width="19" style="2" customWidth="1"/>
    <col min="27" max="27" width="21" style="2" customWidth="1"/>
    <col min="28" max="28" width="11.1640625" customWidth="1"/>
    <col min="29" max="29" width="20.5" style="2" customWidth="1"/>
    <col min="30" max="30" width="25.5" style="2" customWidth="1"/>
    <col min="31" max="31" width="11.1640625" customWidth="1"/>
    <col min="32" max="32" width="20.33203125" style="2" customWidth="1"/>
    <col min="33" max="33" width="20.1640625" style="2" customWidth="1"/>
  </cols>
  <sheetData>
    <row r="1" spans="1:33" s="14" customFormat="1" ht="18.75" customHeight="1" x14ac:dyDescent="0.25">
      <c r="A1" s="34"/>
      <c r="B1" s="32" t="s">
        <v>206</v>
      </c>
      <c r="F1" s="15"/>
      <c r="G1" s="15"/>
      <c r="H1" s="15"/>
      <c r="I1" s="15"/>
      <c r="J1" s="15"/>
      <c r="K1" s="34"/>
      <c r="L1" s="34"/>
      <c r="M1" s="34"/>
      <c r="N1" s="34"/>
      <c r="O1" s="16"/>
      <c r="Q1" s="34"/>
      <c r="T1" s="15"/>
      <c r="U1" s="15"/>
      <c r="W1" s="15"/>
      <c r="X1" s="15"/>
      <c r="Z1" s="15"/>
      <c r="AA1" s="15"/>
      <c r="AC1" s="15"/>
      <c r="AD1" s="15"/>
      <c r="AF1" s="15"/>
      <c r="AG1" s="15"/>
    </row>
    <row r="2" spans="1:33" s="14" customFormat="1" ht="6" customHeight="1" thickBot="1" x14ac:dyDescent="0.25">
      <c r="A2" s="34"/>
      <c r="B2" s="12"/>
      <c r="F2" s="15"/>
      <c r="G2" s="15"/>
      <c r="H2" s="15"/>
      <c r="I2" s="15"/>
      <c r="J2" s="15"/>
      <c r="K2" s="34"/>
      <c r="L2" s="34"/>
      <c r="M2" s="34"/>
      <c r="N2" s="34"/>
      <c r="O2" s="16"/>
      <c r="Q2" s="34"/>
      <c r="T2" s="15"/>
      <c r="U2" s="15"/>
      <c r="W2" s="15"/>
      <c r="X2" s="15"/>
      <c r="Z2" s="15"/>
      <c r="AA2" s="15"/>
      <c r="AC2" s="15"/>
      <c r="AD2" s="15"/>
      <c r="AF2" s="15"/>
      <c r="AG2" s="15"/>
    </row>
    <row r="3" spans="1:33" s="14" customFormat="1" ht="9.75" hidden="1" customHeight="1" thickBot="1" x14ac:dyDescent="0.25">
      <c r="A3" s="34"/>
      <c r="B3" s="12"/>
      <c r="F3" s="15"/>
      <c r="G3" s="15"/>
      <c r="H3" s="15"/>
      <c r="I3" s="15"/>
      <c r="J3" s="15"/>
      <c r="K3" s="34"/>
      <c r="L3" s="34"/>
      <c r="M3" s="34"/>
      <c r="N3" s="34"/>
      <c r="O3" s="16"/>
      <c r="Q3" s="34"/>
      <c r="T3" s="15"/>
      <c r="U3" s="15"/>
      <c r="W3" s="15"/>
      <c r="X3" s="15"/>
      <c r="Z3" s="15"/>
      <c r="AA3" s="15"/>
      <c r="AC3" s="15"/>
      <c r="AD3" s="15"/>
      <c r="AF3" s="15"/>
      <c r="AG3" s="15"/>
    </row>
    <row r="4" spans="1:33" s="17" customFormat="1" ht="29.25" customHeight="1" x14ac:dyDescent="0.2">
      <c r="A4" s="57" t="s">
        <v>205</v>
      </c>
      <c r="B4" s="80" t="s">
        <v>1</v>
      </c>
      <c r="C4" s="82" t="s">
        <v>2</v>
      </c>
      <c r="D4" s="82" t="s">
        <v>3</v>
      </c>
      <c r="E4" s="82" t="s">
        <v>176</v>
      </c>
      <c r="F4" s="84" t="s">
        <v>171</v>
      </c>
      <c r="G4" s="72" t="s">
        <v>172</v>
      </c>
      <c r="H4" s="73"/>
      <c r="I4" s="72" t="s">
        <v>175</v>
      </c>
      <c r="J4" s="73"/>
      <c r="K4" s="85" t="s">
        <v>177</v>
      </c>
      <c r="L4" s="86"/>
      <c r="M4" s="86"/>
      <c r="N4" s="87"/>
      <c r="O4" s="66" t="s">
        <v>178</v>
      </c>
      <c r="P4" s="68" t="s">
        <v>179</v>
      </c>
      <c r="Q4" s="57" t="s">
        <v>209</v>
      </c>
      <c r="R4" s="70" t="s">
        <v>181</v>
      </c>
      <c r="S4" s="71"/>
      <c r="T4" s="72" t="s">
        <v>180</v>
      </c>
      <c r="U4" s="73"/>
      <c r="V4" s="74" t="s">
        <v>182</v>
      </c>
      <c r="W4" s="75"/>
      <c r="X4" s="76"/>
      <c r="Y4" s="74" t="s">
        <v>187</v>
      </c>
      <c r="Z4" s="75"/>
      <c r="AA4" s="76"/>
      <c r="AB4" s="74" t="s">
        <v>188</v>
      </c>
      <c r="AC4" s="75"/>
      <c r="AD4" s="76"/>
      <c r="AE4" s="74" t="s">
        <v>193</v>
      </c>
      <c r="AF4" s="75"/>
      <c r="AG4" s="76"/>
    </row>
    <row r="5" spans="1:33" s="17" customFormat="1" ht="50.25" customHeight="1" thickBot="1" x14ac:dyDescent="0.25">
      <c r="A5" s="58"/>
      <c r="B5" s="81"/>
      <c r="C5" s="83"/>
      <c r="D5" s="83"/>
      <c r="E5" s="83"/>
      <c r="F5" s="58"/>
      <c r="G5" s="45" t="s">
        <v>173</v>
      </c>
      <c r="H5" s="46" t="s">
        <v>174</v>
      </c>
      <c r="I5" s="45" t="s">
        <v>173</v>
      </c>
      <c r="J5" s="46" t="s">
        <v>174</v>
      </c>
      <c r="K5" s="49" t="s">
        <v>0</v>
      </c>
      <c r="L5" s="50">
        <v>43191</v>
      </c>
      <c r="M5" s="50">
        <v>43282</v>
      </c>
      <c r="N5" s="51">
        <v>43374</v>
      </c>
      <c r="O5" s="67"/>
      <c r="P5" s="69"/>
      <c r="Q5" s="59"/>
      <c r="R5" s="45" t="s">
        <v>173</v>
      </c>
      <c r="S5" s="46" t="s">
        <v>174</v>
      </c>
      <c r="T5" s="45" t="s">
        <v>173</v>
      </c>
      <c r="U5" s="46" t="s">
        <v>174</v>
      </c>
      <c r="V5" s="47" t="s">
        <v>4</v>
      </c>
      <c r="W5" s="48" t="s">
        <v>183</v>
      </c>
      <c r="X5" s="46" t="s">
        <v>184</v>
      </c>
      <c r="Y5" s="47" t="s">
        <v>4</v>
      </c>
      <c r="Z5" s="48" t="s">
        <v>185</v>
      </c>
      <c r="AA5" s="46" t="s">
        <v>186</v>
      </c>
      <c r="AB5" s="47" t="s">
        <v>4</v>
      </c>
      <c r="AC5" s="48" t="s">
        <v>189</v>
      </c>
      <c r="AD5" s="46" t="s">
        <v>190</v>
      </c>
      <c r="AE5" s="47" t="s">
        <v>4</v>
      </c>
      <c r="AF5" s="48" t="s">
        <v>191</v>
      </c>
      <c r="AG5" s="46" t="s">
        <v>192</v>
      </c>
    </row>
    <row r="6" spans="1:33" s="17" customFormat="1" ht="17.25" customHeight="1" outlineLevel="1" x14ac:dyDescent="0.2">
      <c r="A6" s="52"/>
      <c r="B6" s="79" t="s">
        <v>194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44"/>
      <c r="AB6" s="20"/>
      <c r="AC6" s="44"/>
      <c r="AD6" s="44"/>
      <c r="AE6" s="20"/>
      <c r="AF6" s="44"/>
      <c r="AG6" s="44"/>
    </row>
    <row r="7" spans="1:33" s="17" customFormat="1" ht="11.1" customHeight="1" outlineLevel="2" x14ac:dyDescent="0.2">
      <c r="A7" s="52">
        <v>1</v>
      </c>
      <c r="B7" s="13" t="s">
        <v>5</v>
      </c>
      <c r="C7" s="19" t="s">
        <v>6</v>
      </c>
      <c r="D7" s="19" t="s">
        <v>7</v>
      </c>
      <c r="E7" s="19" t="s">
        <v>241</v>
      </c>
      <c r="F7" s="21">
        <v>200</v>
      </c>
      <c r="G7" s="18">
        <f t="shared" ref="G7:G21" si="0">I7/F7</f>
        <v>289.49154999999996</v>
      </c>
      <c r="H7" s="18">
        <f t="shared" ref="H7:H21" si="1">G7*1.18</f>
        <v>341.60002899999995</v>
      </c>
      <c r="I7" s="21">
        <v>57898.31</v>
      </c>
      <c r="J7" s="21">
        <v>68320</v>
      </c>
      <c r="K7" s="36"/>
      <c r="L7" s="36"/>
      <c r="M7" s="35">
        <v>200</v>
      </c>
      <c r="N7" s="21"/>
      <c r="O7" s="22"/>
      <c r="P7" s="55"/>
      <c r="Q7" s="21">
        <f>V7+Y7+AB7+AE7</f>
        <v>0</v>
      </c>
      <c r="R7" s="22"/>
      <c r="S7" s="24"/>
      <c r="T7" s="21">
        <f>Q7*R7</f>
        <v>0</v>
      </c>
      <c r="U7" s="21">
        <f>Q7*S7</f>
        <v>0</v>
      </c>
      <c r="V7" s="23"/>
      <c r="W7" s="21">
        <f>V7*R7</f>
        <v>0</v>
      </c>
      <c r="X7" s="21">
        <f>V7*S7</f>
        <v>0</v>
      </c>
      <c r="Y7" s="24"/>
      <c r="Z7" s="21">
        <f>Y7*R7</f>
        <v>0</v>
      </c>
      <c r="AA7" s="44">
        <f>Y7*S7</f>
        <v>0</v>
      </c>
      <c r="AB7" s="20"/>
      <c r="AC7" s="44">
        <f>AB7*R7</f>
        <v>0</v>
      </c>
      <c r="AD7" s="44">
        <f>AB7*S7</f>
        <v>0</v>
      </c>
      <c r="AE7" s="20"/>
      <c r="AF7" s="44">
        <f>AE7*R7</f>
        <v>0</v>
      </c>
      <c r="AG7" s="44">
        <f>AE7*S7</f>
        <v>0</v>
      </c>
    </row>
    <row r="8" spans="1:33" s="17" customFormat="1" ht="11.1" customHeight="1" outlineLevel="2" x14ac:dyDescent="0.2">
      <c r="A8" s="52">
        <v>2</v>
      </c>
      <c r="B8" s="13" t="s">
        <v>73</v>
      </c>
      <c r="C8" s="19" t="s">
        <v>74</v>
      </c>
      <c r="D8" s="19" t="s">
        <v>7</v>
      </c>
      <c r="E8" s="19" t="s">
        <v>241</v>
      </c>
      <c r="F8" s="21">
        <v>200</v>
      </c>
      <c r="G8" s="18">
        <f t="shared" si="0"/>
        <v>239.18645000000001</v>
      </c>
      <c r="H8" s="18">
        <f t="shared" si="1"/>
        <v>282.24001099999998</v>
      </c>
      <c r="I8" s="21">
        <v>47837.29</v>
      </c>
      <c r="J8" s="21">
        <v>56448</v>
      </c>
      <c r="K8" s="21">
        <v>200</v>
      </c>
      <c r="L8" s="21"/>
      <c r="M8" s="21"/>
      <c r="N8" s="21"/>
      <c r="O8" s="22"/>
      <c r="P8" s="55"/>
      <c r="Q8" s="21">
        <f t="shared" ref="Q8:Q57" si="2">V8+Y8+AB8+AE8</f>
        <v>0</v>
      </c>
      <c r="R8" s="23"/>
      <c r="S8" s="23"/>
      <c r="T8" s="21">
        <f t="shared" ref="T8:T57" si="3">Q8*R8</f>
        <v>0</v>
      </c>
      <c r="U8" s="21">
        <f t="shared" ref="U8:U57" si="4">Q8*S8</f>
        <v>0</v>
      </c>
      <c r="V8" s="23"/>
      <c r="W8" s="21">
        <f t="shared" ref="W8:W57" si="5">V8*R8</f>
        <v>0</v>
      </c>
      <c r="X8" s="21">
        <f t="shared" ref="X8:X57" si="6">V8*S8</f>
        <v>0</v>
      </c>
      <c r="Y8" s="24"/>
      <c r="Z8" s="21">
        <f t="shared" ref="Z8:Z57" si="7">Y8*R8</f>
        <v>0</v>
      </c>
      <c r="AA8" s="44">
        <f t="shared" ref="AA8:AA57" si="8">Y8*S8</f>
        <v>0</v>
      </c>
      <c r="AB8" s="20"/>
      <c r="AC8" s="44">
        <f t="shared" ref="AC8:AC57" si="9">AB8*R8</f>
        <v>0</v>
      </c>
      <c r="AD8" s="44">
        <f t="shared" ref="AD8:AD57" si="10">AB8*S8</f>
        <v>0</v>
      </c>
      <c r="AE8" s="20"/>
      <c r="AF8" s="44">
        <f t="shared" ref="AF8:AF57" si="11">AE8*R8</f>
        <v>0</v>
      </c>
      <c r="AG8" s="44">
        <f t="shared" ref="AG8:AG57" si="12">AE8*S8</f>
        <v>0</v>
      </c>
    </row>
    <row r="9" spans="1:33" s="17" customFormat="1" ht="11.1" customHeight="1" outlineLevel="2" x14ac:dyDescent="0.2">
      <c r="A9" s="52">
        <v>3</v>
      </c>
      <c r="B9" s="13" t="s">
        <v>75</v>
      </c>
      <c r="C9" s="19" t="s">
        <v>76</v>
      </c>
      <c r="D9" s="19" t="s">
        <v>7</v>
      </c>
      <c r="E9" s="19" t="s">
        <v>231</v>
      </c>
      <c r="F9" s="21">
        <v>20</v>
      </c>
      <c r="G9" s="18">
        <f t="shared" si="0"/>
        <v>170.8475</v>
      </c>
      <c r="H9" s="18">
        <f t="shared" si="1"/>
        <v>201.60004999999998</v>
      </c>
      <c r="I9" s="21">
        <v>3416.95</v>
      </c>
      <c r="J9" s="21">
        <v>4032</v>
      </c>
      <c r="K9" s="21">
        <v>20</v>
      </c>
      <c r="L9" s="21"/>
      <c r="M9" s="21"/>
      <c r="N9" s="21"/>
      <c r="O9" s="23"/>
      <c r="P9" s="55"/>
      <c r="Q9" s="21">
        <f t="shared" si="2"/>
        <v>0</v>
      </c>
      <c r="R9" s="23"/>
      <c r="S9" s="23"/>
      <c r="T9" s="21">
        <f t="shared" si="3"/>
        <v>0</v>
      </c>
      <c r="U9" s="21">
        <f t="shared" si="4"/>
        <v>0</v>
      </c>
      <c r="V9" s="23"/>
      <c r="W9" s="21">
        <f t="shared" si="5"/>
        <v>0</v>
      </c>
      <c r="X9" s="21">
        <f t="shared" si="6"/>
        <v>0</v>
      </c>
      <c r="Y9" s="24"/>
      <c r="Z9" s="21">
        <f t="shared" si="7"/>
        <v>0</v>
      </c>
      <c r="AA9" s="44">
        <f t="shared" si="8"/>
        <v>0</v>
      </c>
      <c r="AB9" s="20"/>
      <c r="AC9" s="44">
        <f t="shared" si="9"/>
        <v>0</v>
      </c>
      <c r="AD9" s="44">
        <f t="shared" si="10"/>
        <v>0</v>
      </c>
      <c r="AE9" s="20"/>
      <c r="AF9" s="44">
        <f t="shared" si="11"/>
        <v>0</v>
      </c>
      <c r="AG9" s="44">
        <f t="shared" si="12"/>
        <v>0</v>
      </c>
    </row>
    <row r="10" spans="1:33" s="17" customFormat="1" ht="11.1" customHeight="1" outlineLevel="2" x14ac:dyDescent="0.2">
      <c r="A10" s="52">
        <v>4</v>
      </c>
      <c r="B10" s="13" t="s">
        <v>77</v>
      </c>
      <c r="C10" s="19" t="s">
        <v>78</v>
      </c>
      <c r="D10" s="19" t="s">
        <v>7</v>
      </c>
      <c r="E10" s="19" t="s">
        <v>241</v>
      </c>
      <c r="F10" s="21">
        <v>2210</v>
      </c>
      <c r="G10" s="18">
        <f t="shared" si="0"/>
        <v>38.098371040723983</v>
      </c>
      <c r="H10" s="18">
        <f t="shared" si="1"/>
        <v>44.956077828054298</v>
      </c>
      <c r="I10" s="21">
        <v>84197.4</v>
      </c>
      <c r="J10" s="21">
        <v>99352.9</v>
      </c>
      <c r="K10" s="21">
        <v>1030</v>
      </c>
      <c r="L10" s="21"/>
      <c r="M10" s="21">
        <v>780</v>
      </c>
      <c r="N10" s="21">
        <v>400</v>
      </c>
      <c r="O10" s="29"/>
      <c r="P10" s="55"/>
      <c r="Q10" s="21">
        <f t="shared" si="2"/>
        <v>0</v>
      </c>
      <c r="R10" s="22"/>
      <c r="S10" s="24"/>
      <c r="T10" s="21">
        <f t="shared" si="3"/>
        <v>0</v>
      </c>
      <c r="U10" s="21">
        <f t="shared" si="4"/>
        <v>0</v>
      </c>
      <c r="V10" s="24"/>
      <c r="W10" s="21">
        <f t="shared" si="5"/>
        <v>0</v>
      </c>
      <c r="X10" s="21">
        <f t="shared" si="6"/>
        <v>0</v>
      </c>
      <c r="Y10" s="24"/>
      <c r="Z10" s="21">
        <f t="shared" si="7"/>
        <v>0</v>
      </c>
      <c r="AA10" s="44">
        <f t="shared" si="8"/>
        <v>0</v>
      </c>
      <c r="AB10" s="20"/>
      <c r="AC10" s="44">
        <f t="shared" si="9"/>
        <v>0</v>
      </c>
      <c r="AD10" s="44">
        <f t="shared" si="10"/>
        <v>0</v>
      </c>
      <c r="AE10" s="20"/>
      <c r="AF10" s="44">
        <f t="shared" si="11"/>
        <v>0</v>
      </c>
      <c r="AG10" s="44">
        <f t="shared" si="12"/>
        <v>0</v>
      </c>
    </row>
    <row r="11" spans="1:33" s="17" customFormat="1" ht="11.1" customHeight="1" outlineLevel="2" x14ac:dyDescent="0.2">
      <c r="A11" s="52">
        <v>5</v>
      </c>
      <c r="B11" s="13" t="s">
        <v>11</v>
      </c>
      <c r="C11" s="19" t="s">
        <v>12</v>
      </c>
      <c r="D11" s="19" t="s">
        <v>7</v>
      </c>
      <c r="E11" s="19" t="s">
        <v>241</v>
      </c>
      <c r="F11" s="21">
        <v>400</v>
      </c>
      <c r="G11" s="18">
        <f t="shared" si="0"/>
        <v>55.050825000000003</v>
      </c>
      <c r="H11" s="18">
        <f t="shared" si="1"/>
        <v>64.959973500000004</v>
      </c>
      <c r="I11" s="21">
        <v>22020.33</v>
      </c>
      <c r="J11" s="21">
        <v>25984</v>
      </c>
      <c r="K11" s="21">
        <v>220</v>
      </c>
      <c r="L11" s="21"/>
      <c r="M11" s="21">
        <v>180</v>
      </c>
      <c r="N11" s="21"/>
      <c r="O11" s="23"/>
      <c r="P11" s="55"/>
      <c r="Q11" s="21">
        <f t="shared" si="2"/>
        <v>0</v>
      </c>
      <c r="R11" s="22"/>
      <c r="S11" s="24"/>
      <c r="T11" s="21">
        <f t="shared" si="3"/>
        <v>0</v>
      </c>
      <c r="U11" s="21">
        <f t="shared" si="4"/>
        <v>0</v>
      </c>
      <c r="V11" s="23"/>
      <c r="W11" s="21">
        <f t="shared" si="5"/>
        <v>0</v>
      </c>
      <c r="X11" s="21">
        <f t="shared" si="6"/>
        <v>0</v>
      </c>
      <c r="Y11" s="24"/>
      <c r="Z11" s="21">
        <f t="shared" si="7"/>
        <v>0</v>
      </c>
      <c r="AA11" s="44">
        <f t="shared" si="8"/>
        <v>0</v>
      </c>
      <c r="AB11" s="20"/>
      <c r="AC11" s="44">
        <f t="shared" si="9"/>
        <v>0</v>
      </c>
      <c r="AD11" s="44">
        <f t="shared" si="10"/>
        <v>0</v>
      </c>
      <c r="AE11" s="20"/>
      <c r="AF11" s="44">
        <f t="shared" si="11"/>
        <v>0</v>
      </c>
      <c r="AG11" s="44">
        <f t="shared" si="12"/>
        <v>0</v>
      </c>
    </row>
    <row r="12" spans="1:33" s="17" customFormat="1" ht="15.75" customHeight="1" outlineLevel="2" x14ac:dyDescent="0.2">
      <c r="A12" s="52">
        <v>6</v>
      </c>
      <c r="B12" s="13" t="s">
        <v>13</v>
      </c>
      <c r="C12" s="19" t="s">
        <v>14</v>
      </c>
      <c r="D12" s="19" t="s">
        <v>7</v>
      </c>
      <c r="E12" s="19" t="s">
        <v>241</v>
      </c>
      <c r="F12" s="21">
        <v>3583</v>
      </c>
      <c r="G12" s="18">
        <f t="shared" si="0"/>
        <v>62.618107730951714</v>
      </c>
      <c r="H12" s="18">
        <f t="shared" si="1"/>
        <v>73.889367122523012</v>
      </c>
      <c r="I12" s="21">
        <v>224360.68</v>
      </c>
      <c r="J12" s="21">
        <v>264745.59999999998</v>
      </c>
      <c r="K12" s="21">
        <v>1233</v>
      </c>
      <c r="L12" s="21">
        <v>400</v>
      </c>
      <c r="M12" s="21">
        <v>1550</v>
      </c>
      <c r="N12" s="21">
        <v>400</v>
      </c>
      <c r="O12" s="23"/>
      <c r="P12" s="56"/>
      <c r="Q12" s="21">
        <f t="shared" si="2"/>
        <v>0</v>
      </c>
      <c r="R12" s="25"/>
      <c r="S12" s="24"/>
      <c r="T12" s="21">
        <f t="shared" si="3"/>
        <v>0</v>
      </c>
      <c r="U12" s="21">
        <f t="shared" si="4"/>
        <v>0</v>
      </c>
      <c r="V12" s="24"/>
      <c r="W12" s="21">
        <f t="shared" si="5"/>
        <v>0</v>
      </c>
      <c r="X12" s="21">
        <f t="shared" si="6"/>
        <v>0</v>
      </c>
      <c r="Y12" s="24"/>
      <c r="Z12" s="21">
        <f t="shared" si="7"/>
        <v>0</v>
      </c>
      <c r="AA12" s="44">
        <f t="shared" si="8"/>
        <v>0</v>
      </c>
      <c r="AB12" s="20"/>
      <c r="AC12" s="44">
        <f t="shared" si="9"/>
        <v>0</v>
      </c>
      <c r="AD12" s="44">
        <f t="shared" si="10"/>
        <v>0</v>
      </c>
      <c r="AE12" s="20"/>
      <c r="AF12" s="44">
        <f t="shared" si="11"/>
        <v>0</v>
      </c>
      <c r="AG12" s="44">
        <f t="shared" si="12"/>
        <v>0</v>
      </c>
    </row>
    <row r="13" spans="1:33" s="17" customFormat="1" ht="11.1" customHeight="1" outlineLevel="2" x14ac:dyDescent="0.2">
      <c r="A13" s="52">
        <v>7</v>
      </c>
      <c r="B13" s="13" t="s">
        <v>15</v>
      </c>
      <c r="C13" s="19" t="s">
        <v>16</v>
      </c>
      <c r="D13" s="19" t="s">
        <v>10</v>
      </c>
      <c r="E13" s="19" t="s">
        <v>232</v>
      </c>
      <c r="F13" s="21">
        <v>667.94</v>
      </c>
      <c r="G13" s="18">
        <f t="shared" si="0"/>
        <v>127.5996047549181</v>
      </c>
      <c r="H13" s="18">
        <f t="shared" si="1"/>
        <v>150.56753361080337</v>
      </c>
      <c r="I13" s="21">
        <v>85228.88</v>
      </c>
      <c r="J13" s="21">
        <v>100570.1</v>
      </c>
      <c r="K13" s="21">
        <v>289.38</v>
      </c>
      <c r="L13" s="21">
        <v>119.21</v>
      </c>
      <c r="M13" s="21">
        <v>160.16</v>
      </c>
      <c r="N13" s="21">
        <v>99.19</v>
      </c>
      <c r="O13" s="23"/>
      <c r="P13" s="56"/>
      <c r="Q13" s="21">
        <f t="shared" si="2"/>
        <v>0</v>
      </c>
      <c r="R13" s="26"/>
      <c r="S13" s="24"/>
      <c r="T13" s="21">
        <f t="shared" si="3"/>
        <v>0</v>
      </c>
      <c r="U13" s="21">
        <f t="shared" si="4"/>
        <v>0</v>
      </c>
      <c r="V13" s="24"/>
      <c r="W13" s="21">
        <f t="shared" si="5"/>
        <v>0</v>
      </c>
      <c r="X13" s="21">
        <f t="shared" si="6"/>
        <v>0</v>
      </c>
      <c r="Y13" s="24"/>
      <c r="Z13" s="21">
        <f t="shared" si="7"/>
        <v>0</v>
      </c>
      <c r="AA13" s="44">
        <f t="shared" si="8"/>
        <v>0</v>
      </c>
      <c r="AB13" s="20"/>
      <c r="AC13" s="44">
        <f t="shared" si="9"/>
        <v>0</v>
      </c>
      <c r="AD13" s="44">
        <f t="shared" si="10"/>
        <v>0</v>
      </c>
      <c r="AE13" s="20"/>
      <c r="AF13" s="44">
        <f t="shared" si="11"/>
        <v>0</v>
      </c>
      <c r="AG13" s="44">
        <f t="shared" si="12"/>
        <v>0</v>
      </c>
    </row>
    <row r="14" spans="1:33" s="17" customFormat="1" ht="11.1" customHeight="1" outlineLevel="2" x14ac:dyDescent="0.2">
      <c r="A14" s="52">
        <v>8</v>
      </c>
      <c r="B14" s="13" t="s">
        <v>19</v>
      </c>
      <c r="C14" s="19" t="s">
        <v>20</v>
      </c>
      <c r="D14" s="19" t="s">
        <v>7</v>
      </c>
      <c r="E14" s="19" t="s">
        <v>241</v>
      </c>
      <c r="F14" s="21">
        <v>400</v>
      </c>
      <c r="G14" s="18">
        <f t="shared" si="0"/>
        <v>221.24577499999998</v>
      </c>
      <c r="H14" s="18">
        <f t="shared" si="1"/>
        <v>261.07001449999996</v>
      </c>
      <c r="I14" s="21">
        <v>88498.31</v>
      </c>
      <c r="J14" s="21">
        <v>104428</v>
      </c>
      <c r="K14" s="21">
        <v>400</v>
      </c>
      <c r="L14" s="21"/>
      <c r="M14" s="21"/>
      <c r="N14" s="21"/>
      <c r="O14" s="23"/>
      <c r="P14" s="55"/>
      <c r="Q14" s="21">
        <f t="shared" si="2"/>
        <v>0</v>
      </c>
      <c r="R14" s="23"/>
      <c r="S14" s="23"/>
      <c r="T14" s="21">
        <f t="shared" si="3"/>
        <v>0</v>
      </c>
      <c r="U14" s="21">
        <f t="shared" si="4"/>
        <v>0</v>
      </c>
      <c r="V14" s="23"/>
      <c r="W14" s="21">
        <f t="shared" si="5"/>
        <v>0</v>
      </c>
      <c r="X14" s="21">
        <f t="shared" si="6"/>
        <v>0</v>
      </c>
      <c r="Y14" s="24"/>
      <c r="Z14" s="21">
        <f t="shared" si="7"/>
        <v>0</v>
      </c>
      <c r="AA14" s="44">
        <f t="shared" si="8"/>
        <v>0</v>
      </c>
      <c r="AB14" s="20"/>
      <c r="AC14" s="44">
        <f t="shared" si="9"/>
        <v>0</v>
      </c>
      <c r="AD14" s="44">
        <f t="shared" si="10"/>
        <v>0</v>
      </c>
      <c r="AE14" s="20"/>
      <c r="AF14" s="44">
        <f t="shared" si="11"/>
        <v>0</v>
      </c>
      <c r="AG14" s="44">
        <f t="shared" si="12"/>
        <v>0</v>
      </c>
    </row>
    <row r="15" spans="1:33" s="17" customFormat="1" ht="11.1" customHeight="1" outlineLevel="2" x14ac:dyDescent="0.2">
      <c r="A15" s="52">
        <v>9</v>
      </c>
      <c r="B15" s="13" t="s">
        <v>21</v>
      </c>
      <c r="C15" s="19" t="s">
        <v>22</v>
      </c>
      <c r="D15" s="19" t="s">
        <v>7</v>
      </c>
      <c r="E15" s="19" t="s">
        <v>233</v>
      </c>
      <c r="F15" s="21">
        <v>617</v>
      </c>
      <c r="G15" s="18">
        <f t="shared" si="0"/>
        <v>370.42747163695299</v>
      </c>
      <c r="H15" s="18">
        <f t="shared" si="1"/>
        <v>437.1044165316045</v>
      </c>
      <c r="I15" s="21">
        <v>228553.75</v>
      </c>
      <c r="J15" s="21">
        <v>269693.36</v>
      </c>
      <c r="K15" s="21">
        <v>364</v>
      </c>
      <c r="L15" s="21">
        <v>82</v>
      </c>
      <c r="M15" s="21">
        <v>86</v>
      </c>
      <c r="N15" s="21">
        <v>85</v>
      </c>
      <c r="O15" s="23"/>
      <c r="P15" s="55"/>
      <c r="Q15" s="21">
        <f t="shared" si="2"/>
        <v>0</v>
      </c>
      <c r="R15" s="29"/>
      <c r="S15" s="24"/>
      <c r="T15" s="21">
        <f t="shared" si="3"/>
        <v>0</v>
      </c>
      <c r="U15" s="21">
        <f t="shared" si="4"/>
        <v>0</v>
      </c>
      <c r="V15" s="24"/>
      <c r="W15" s="21">
        <f t="shared" si="5"/>
        <v>0</v>
      </c>
      <c r="X15" s="21">
        <f t="shared" si="6"/>
        <v>0</v>
      </c>
      <c r="Y15" s="24"/>
      <c r="Z15" s="21">
        <f t="shared" si="7"/>
        <v>0</v>
      </c>
      <c r="AA15" s="44">
        <f t="shared" si="8"/>
        <v>0</v>
      </c>
      <c r="AB15" s="20"/>
      <c r="AC15" s="44">
        <f t="shared" si="9"/>
        <v>0</v>
      </c>
      <c r="AD15" s="44">
        <f t="shared" si="10"/>
        <v>0</v>
      </c>
      <c r="AE15" s="20"/>
      <c r="AF15" s="44">
        <f t="shared" si="11"/>
        <v>0</v>
      </c>
      <c r="AG15" s="44">
        <f t="shared" si="12"/>
        <v>0</v>
      </c>
    </row>
    <row r="16" spans="1:33" s="17" customFormat="1" ht="11.1" customHeight="1" outlineLevel="2" x14ac:dyDescent="0.2">
      <c r="A16" s="52">
        <v>10</v>
      </c>
      <c r="B16" s="13" t="s">
        <v>79</v>
      </c>
      <c r="C16" s="19" t="s">
        <v>80</v>
      </c>
      <c r="D16" s="19" t="s">
        <v>7</v>
      </c>
      <c r="E16" s="19" t="s">
        <v>230</v>
      </c>
      <c r="F16" s="21">
        <v>100</v>
      </c>
      <c r="G16" s="18">
        <f t="shared" si="0"/>
        <v>139.81360000000001</v>
      </c>
      <c r="H16" s="18">
        <f t="shared" si="1"/>
        <v>164.98004800000001</v>
      </c>
      <c r="I16" s="21">
        <v>13981.36</v>
      </c>
      <c r="J16" s="21">
        <v>16498</v>
      </c>
      <c r="K16" s="21">
        <v>100</v>
      </c>
      <c r="L16" s="21"/>
      <c r="M16" s="21"/>
      <c r="N16" s="21"/>
      <c r="O16" s="27"/>
      <c r="P16" s="55" t="s">
        <v>219</v>
      </c>
      <c r="Q16" s="21">
        <f t="shared" si="2"/>
        <v>0</v>
      </c>
      <c r="R16" s="23"/>
      <c r="S16" s="23"/>
      <c r="T16" s="21">
        <f t="shared" si="3"/>
        <v>0</v>
      </c>
      <c r="U16" s="21">
        <f t="shared" si="4"/>
        <v>0</v>
      </c>
      <c r="V16" s="23"/>
      <c r="W16" s="21">
        <f t="shared" si="5"/>
        <v>0</v>
      </c>
      <c r="X16" s="21">
        <f t="shared" si="6"/>
        <v>0</v>
      </c>
      <c r="Y16" s="24"/>
      <c r="Z16" s="21">
        <f t="shared" si="7"/>
        <v>0</v>
      </c>
      <c r="AA16" s="44">
        <f t="shared" si="8"/>
        <v>0</v>
      </c>
      <c r="AB16" s="20"/>
      <c r="AC16" s="44">
        <f t="shared" si="9"/>
        <v>0</v>
      </c>
      <c r="AD16" s="44">
        <f t="shared" si="10"/>
        <v>0</v>
      </c>
      <c r="AE16" s="20"/>
      <c r="AF16" s="44">
        <f t="shared" si="11"/>
        <v>0</v>
      </c>
      <c r="AG16" s="44">
        <f t="shared" si="12"/>
        <v>0</v>
      </c>
    </row>
    <row r="17" spans="1:33" s="17" customFormat="1" ht="11.1" customHeight="1" outlineLevel="2" x14ac:dyDescent="0.2">
      <c r="A17" s="52">
        <v>11</v>
      </c>
      <c r="B17" s="13" t="s">
        <v>23</v>
      </c>
      <c r="C17" s="19" t="s">
        <v>25</v>
      </c>
      <c r="D17" s="19" t="s">
        <v>7</v>
      </c>
      <c r="E17" s="19" t="s">
        <v>234</v>
      </c>
      <c r="F17" s="21">
        <v>433</v>
      </c>
      <c r="G17" s="18">
        <f t="shared" si="0"/>
        <v>52.203394919168588</v>
      </c>
      <c r="H17" s="18">
        <f t="shared" si="1"/>
        <v>61.600006004618933</v>
      </c>
      <c r="I17" s="21">
        <v>22604.07</v>
      </c>
      <c r="J17" s="21">
        <v>26672.799999999999</v>
      </c>
      <c r="K17" s="21">
        <v>433</v>
      </c>
      <c r="L17" s="21"/>
      <c r="M17" s="21"/>
      <c r="N17" s="21"/>
      <c r="O17" s="27"/>
      <c r="P17" s="55"/>
      <c r="Q17" s="21">
        <f t="shared" si="2"/>
        <v>0</v>
      </c>
      <c r="R17" s="23"/>
      <c r="S17" s="23"/>
      <c r="T17" s="21">
        <f t="shared" si="3"/>
        <v>0</v>
      </c>
      <c r="U17" s="21">
        <f t="shared" si="4"/>
        <v>0</v>
      </c>
      <c r="V17" s="23"/>
      <c r="W17" s="21">
        <f t="shared" si="5"/>
        <v>0</v>
      </c>
      <c r="X17" s="21">
        <f t="shared" si="6"/>
        <v>0</v>
      </c>
      <c r="Y17" s="24"/>
      <c r="Z17" s="21">
        <f t="shared" si="7"/>
        <v>0</v>
      </c>
      <c r="AA17" s="44">
        <f t="shared" si="8"/>
        <v>0</v>
      </c>
      <c r="AB17" s="20"/>
      <c r="AC17" s="44">
        <f t="shared" si="9"/>
        <v>0</v>
      </c>
      <c r="AD17" s="44">
        <f t="shared" si="10"/>
        <v>0</v>
      </c>
      <c r="AE17" s="20"/>
      <c r="AF17" s="44">
        <f t="shared" si="11"/>
        <v>0</v>
      </c>
      <c r="AG17" s="44">
        <f t="shared" si="12"/>
        <v>0</v>
      </c>
    </row>
    <row r="18" spans="1:33" s="17" customFormat="1" ht="27" customHeight="1" outlineLevel="2" x14ac:dyDescent="0.2">
      <c r="A18" s="52">
        <v>12</v>
      </c>
      <c r="B18" s="13" t="s">
        <v>26</v>
      </c>
      <c r="C18" s="19" t="s">
        <v>27</v>
      </c>
      <c r="D18" s="19" t="s">
        <v>7</v>
      </c>
      <c r="E18" s="19" t="s">
        <v>242</v>
      </c>
      <c r="F18" s="21">
        <v>456.5</v>
      </c>
      <c r="G18" s="18">
        <f t="shared" si="0"/>
        <v>98.898313253012049</v>
      </c>
      <c r="H18" s="18">
        <f t="shared" si="1"/>
        <v>116.70000963855421</v>
      </c>
      <c r="I18" s="21">
        <v>45147.08</v>
      </c>
      <c r="J18" s="21">
        <v>53273.55</v>
      </c>
      <c r="K18" s="21">
        <v>456.5</v>
      </c>
      <c r="L18" s="21"/>
      <c r="M18" s="21"/>
      <c r="N18" s="21"/>
      <c r="O18" s="23"/>
      <c r="P18" s="55"/>
      <c r="Q18" s="21">
        <f t="shared" si="2"/>
        <v>0</v>
      </c>
      <c r="R18" s="23"/>
      <c r="S18" s="23"/>
      <c r="T18" s="21">
        <f t="shared" si="3"/>
        <v>0</v>
      </c>
      <c r="U18" s="21">
        <f t="shared" si="4"/>
        <v>0</v>
      </c>
      <c r="V18" s="23"/>
      <c r="W18" s="21">
        <f t="shared" si="5"/>
        <v>0</v>
      </c>
      <c r="X18" s="21">
        <f t="shared" si="6"/>
        <v>0</v>
      </c>
      <c r="Y18" s="24"/>
      <c r="Z18" s="21">
        <f t="shared" si="7"/>
        <v>0</v>
      </c>
      <c r="AA18" s="44">
        <f t="shared" si="8"/>
        <v>0</v>
      </c>
      <c r="AB18" s="20"/>
      <c r="AC18" s="44">
        <f t="shared" si="9"/>
        <v>0</v>
      </c>
      <c r="AD18" s="44">
        <f t="shared" si="10"/>
        <v>0</v>
      </c>
      <c r="AE18" s="20"/>
      <c r="AF18" s="44">
        <f t="shared" si="11"/>
        <v>0</v>
      </c>
      <c r="AG18" s="44">
        <f t="shared" si="12"/>
        <v>0</v>
      </c>
    </row>
    <row r="19" spans="1:33" s="17" customFormat="1" ht="11.1" customHeight="1" outlineLevel="2" x14ac:dyDescent="0.2">
      <c r="A19" s="52">
        <v>13</v>
      </c>
      <c r="B19" s="13" t="s">
        <v>28</v>
      </c>
      <c r="C19" s="19" t="s">
        <v>29</v>
      </c>
      <c r="D19" s="19" t="s">
        <v>7</v>
      </c>
      <c r="E19" s="19" t="s">
        <v>234</v>
      </c>
      <c r="F19" s="21">
        <v>3897</v>
      </c>
      <c r="G19" s="18">
        <f t="shared" si="0"/>
        <v>60.745768539902492</v>
      </c>
      <c r="H19" s="18">
        <f t="shared" si="1"/>
        <v>71.680006877084935</v>
      </c>
      <c r="I19" s="21">
        <v>236726.26</v>
      </c>
      <c r="J19" s="21">
        <v>279336.96000000002</v>
      </c>
      <c r="K19" s="21">
        <v>1732</v>
      </c>
      <c r="L19" s="21">
        <v>649.5</v>
      </c>
      <c r="M19" s="21">
        <v>1515.5</v>
      </c>
      <c r="N19" s="21"/>
      <c r="O19" s="23"/>
      <c r="P19" s="56"/>
      <c r="Q19" s="21">
        <f t="shared" si="2"/>
        <v>0</v>
      </c>
      <c r="R19" s="28"/>
      <c r="S19" s="24"/>
      <c r="T19" s="21">
        <f t="shared" si="3"/>
        <v>0</v>
      </c>
      <c r="U19" s="21">
        <f t="shared" si="4"/>
        <v>0</v>
      </c>
      <c r="V19" s="23"/>
      <c r="W19" s="21">
        <f t="shared" si="5"/>
        <v>0</v>
      </c>
      <c r="X19" s="21">
        <f t="shared" si="6"/>
        <v>0</v>
      </c>
      <c r="Y19" s="24"/>
      <c r="Z19" s="21">
        <f t="shared" si="7"/>
        <v>0</v>
      </c>
      <c r="AA19" s="44">
        <f t="shared" si="8"/>
        <v>0</v>
      </c>
      <c r="AB19" s="20"/>
      <c r="AC19" s="44">
        <f t="shared" si="9"/>
        <v>0</v>
      </c>
      <c r="AD19" s="44">
        <f t="shared" si="10"/>
        <v>0</v>
      </c>
      <c r="AE19" s="20"/>
      <c r="AF19" s="44">
        <f t="shared" si="11"/>
        <v>0</v>
      </c>
      <c r="AG19" s="44">
        <f t="shared" si="12"/>
        <v>0</v>
      </c>
    </row>
    <row r="20" spans="1:33" s="17" customFormat="1" ht="11.1" customHeight="1" outlineLevel="2" x14ac:dyDescent="0.2">
      <c r="A20" s="52">
        <v>14</v>
      </c>
      <c r="B20" s="13" t="s">
        <v>81</v>
      </c>
      <c r="C20" s="19" t="s">
        <v>82</v>
      </c>
      <c r="D20" s="19" t="s">
        <v>7</v>
      </c>
      <c r="E20" s="19" t="s">
        <v>234</v>
      </c>
      <c r="F20" s="21">
        <v>433</v>
      </c>
      <c r="G20" s="18">
        <f t="shared" si="0"/>
        <v>87.415265588914551</v>
      </c>
      <c r="H20" s="18">
        <f t="shared" si="1"/>
        <v>103.15001339491917</v>
      </c>
      <c r="I20" s="21">
        <v>37850.81</v>
      </c>
      <c r="J20" s="21">
        <v>44663.95</v>
      </c>
      <c r="K20" s="21"/>
      <c r="L20" s="21"/>
      <c r="M20" s="21">
        <v>433</v>
      </c>
      <c r="N20" s="21"/>
      <c r="O20" s="23"/>
      <c r="P20" s="55"/>
      <c r="Q20" s="21">
        <f t="shared" si="2"/>
        <v>0</v>
      </c>
      <c r="R20" s="22"/>
      <c r="S20" s="24"/>
      <c r="T20" s="21">
        <f t="shared" si="3"/>
        <v>0</v>
      </c>
      <c r="U20" s="21">
        <f t="shared" si="4"/>
        <v>0</v>
      </c>
      <c r="V20" s="23"/>
      <c r="W20" s="21">
        <f t="shared" si="5"/>
        <v>0</v>
      </c>
      <c r="X20" s="21">
        <f t="shared" si="6"/>
        <v>0</v>
      </c>
      <c r="Y20" s="24"/>
      <c r="Z20" s="21">
        <f t="shared" si="7"/>
        <v>0</v>
      </c>
      <c r="AA20" s="44">
        <f t="shared" si="8"/>
        <v>0</v>
      </c>
      <c r="AB20" s="20"/>
      <c r="AC20" s="44">
        <f t="shared" si="9"/>
        <v>0</v>
      </c>
      <c r="AD20" s="44">
        <f t="shared" si="10"/>
        <v>0</v>
      </c>
      <c r="AE20" s="20"/>
      <c r="AF20" s="44">
        <f t="shared" si="11"/>
        <v>0</v>
      </c>
      <c r="AG20" s="44">
        <f t="shared" si="12"/>
        <v>0</v>
      </c>
    </row>
    <row r="21" spans="1:33" s="17" customFormat="1" ht="17.25" customHeight="1" outlineLevel="2" x14ac:dyDescent="0.2">
      <c r="A21" s="52">
        <v>15</v>
      </c>
      <c r="B21" s="13" t="s">
        <v>30</v>
      </c>
      <c r="C21" s="19" t="s">
        <v>31</v>
      </c>
      <c r="D21" s="19" t="s">
        <v>7</v>
      </c>
      <c r="E21" s="19" t="s">
        <v>243</v>
      </c>
      <c r="F21" s="21">
        <v>876</v>
      </c>
      <c r="G21" s="18">
        <f t="shared" si="0"/>
        <v>53.78817351598174</v>
      </c>
      <c r="H21" s="18">
        <f t="shared" si="1"/>
        <v>63.470044748858449</v>
      </c>
      <c r="I21" s="21">
        <v>47118.44</v>
      </c>
      <c r="J21" s="21">
        <v>55599.74</v>
      </c>
      <c r="K21" s="21">
        <v>216.5</v>
      </c>
      <c r="L21" s="21">
        <v>226.5</v>
      </c>
      <c r="M21" s="21">
        <v>216.5</v>
      </c>
      <c r="N21" s="21">
        <v>216.5</v>
      </c>
      <c r="O21" s="23"/>
      <c r="P21" s="56"/>
      <c r="Q21" s="21">
        <f t="shared" si="2"/>
        <v>0</v>
      </c>
      <c r="R21" s="27"/>
      <c r="S21" s="24"/>
      <c r="T21" s="21">
        <f t="shared" si="3"/>
        <v>0</v>
      </c>
      <c r="U21" s="21">
        <f t="shared" si="4"/>
        <v>0</v>
      </c>
      <c r="V21" s="24"/>
      <c r="W21" s="21">
        <f t="shared" si="5"/>
        <v>0</v>
      </c>
      <c r="X21" s="21">
        <f t="shared" si="6"/>
        <v>0</v>
      </c>
      <c r="Y21" s="24"/>
      <c r="Z21" s="21">
        <f t="shared" si="7"/>
        <v>0</v>
      </c>
      <c r="AA21" s="44">
        <f t="shared" si="8"/>
        <v>0</v>
      </c>
      <c r="AB21" s="20"/>
      <c r="AC21" s="44">
        <f t="shared" si="9"/>
        <v>0</v>
      </c>
      <c r="AD21" s="44">
        <f t="shared" si="10"/>
        <v>0</v>
      </c>
      <c r="AE21" s="20"/>
      <c r="AF21" s="44">
        <f t="shared" si="11"/>
        <v>0</v>
      </c>
      <c r="AG21" s="44">
        <f t="shared" si="12"/>
        <v>0</v>
      </c>
    </row>
    <row r="22" spans="1:33" s="17" customFormat="1" ht="21.75" customHeight="1" outlineLevel="2" x14ac:dyDescent="0.2">
      <c r="A22" s="52">
        <v>16</v>
      </c>
      <c r="B22" s="13" t="s">
        <v>32</v>
      </c>
      <c r="C22" s="19" t="s">
        <v>33</v>
      </c>
      <c r="D22" s="19" t="s">
        <v>7</v>
      </c>
      <c r="E22" s="19" t="s">
        <v>245</v>
      </c>
      <c r="F22" s="21">
        <v>2329</v>
      </c>
      <c r="G22" s="18">
        <f t="shared" ref="G22:G86" si="13">I22/F22</f>
        <v>54.585646200085876</v>
      </c>
      <c r="H22" s="18">
        <f t="shared" ref="H22:H86" si="14">G22*1.18</f>
        <v>64.411062516101325</v>
      </c>
      <c r="I22" s="21">
        <v>127129.97</v>
      </c>
      <c r="J22" s="21">
        <v>150013.35999999999</v>
      </c>
      <c r="K22" s="21">
        <v>992</v>
      </c>
      <c r="L22" s="21">
        <v>451</v>
      </c>
      <c r="M22" s="21">
        <v>649.5</v>
      </c>
      <c r="N22" s="21">
        <v>236.5</v>
      </c>
      <c r="O22" s="23"/>
      <c r="P22" s="56"/>
      <c r="Q22" s="21">
        <f t="shared" si="2"/>
        <v>0</v>
      </c>
      <c r="R22" s="27"/>
      <c r="S22" s="24"/>
      <c r="T22" s="21">
        <f t="shared" si="3"/>
        <v>0</v>
      </c>
      <c r="U22" s="21">
        <f t="shared" si="4"/>
        <v>0</v>
      </c>
      <c r="V22" s="24"/>
      <c r="W22" s="21">
        <f t="shared" si="5"/>
        <v>0</v>
      </c>
      <c r="X22" s="21">
        <f t="shared" si="6"/>
        <v>0</v>
      </c>
      <c r="Y22" s="24"/>
      <c r="Z22" s="21">
        <f t="shared" si="7"/>
        <v>0</v>
      </c>
      <c r="AA22" s="44">
        <f t="shared" si="8"/>
        <v>0</v>
      </c>
      <c r="AB22" s="20"/>
      <c r="AC22" s="44">
        <f t="shared" si="9"/>
        <v>0</v>
      </c>
      <c r="AD22" s="44">
        <f t="shared" si="10"/>
        <v>0</v>
      </c>
      <c r="AE22" s="20"/>
      <c r="AF22" s="44">
        <f t="shared" si="11"/>
        <v>0</v>
      </c>
      <c r="AG22" s="44">
        <f t="shared" si="12"/>
        <v>0</v>
      </c>
    </row>
    <row r="23" spans="1:33" s="17" customFormat="1" ht="11.1" customHeight="1" outlineLevel="2" x14ac:dyDescent="0.2">
      <c r="A23" s="52">
        <v>17</v>
      </c>
      <c r="B23" s="13" t="s">
        <v>83</v>
      </c>
      <c r="C23" s="19" t="s">
        <v>84</v>
      </c>
      <c r="D23" s="19" t="s">
        <v>7</v>
      </c>
      <c r="E23" s="19" t="s">
        <v>246</v>
      </c>
      <c r="F23" s="21">
        <v>90</v>
      </c>
      <c r="G23" s="18">
        <f t="shared" si="13"/>
        <v>320.81355555555558</v>
      </c>
      <c r="H23" s="18">
        <f t="shared" si="14"/>
        <v>378.55999555555559</v>
      </c>
      <c r="I23" s="21">
        <v>28873.22</v>
      </c>
      <c r="J23" s="21">
        <v>34070.400000000001</v>
      </c>
      <c r="K23" s="21">
        <v>60</v>
      </c>
      <c r="L23" s="21"/>
      <c r="M23" s="21">
        <v>30</v>
      </c>
      <c r="N23" s="21"/>
      <c r="O23" s="23"/>
      <c r="P23" s="55"/>
      <c r="Q23" s="21">
        <f t="shared" si="2"/>
        <v>0</v>
      </c>
      <c r="R23" s="22"/>
      <c r="S23" s="24"/>
      <c r="T23" s="21">
        <f t="shared" si="3"/>
        <v>0</v>
      </c>
      <c r="U23" s="21">
        <f t="shared" si="4"/>
        <v>0</v>
      </c>
      <c r="V23" s="23"/>
      <c r="W23" s="21">
        <f t="shared" si="5"/>
        <v>0</v>
      </c>
      <c r="X23" s="21">
        <f t="shared" si="6"/>
        <v>0</v>
      </c>
      <c r="Y23" s="24"/>
      <c r="Z23" s="21">
        <f t="shared" si="7"/>
        <v>0</v>
      </c>
      <c r="AA23" s="44">
        <f t="shared" si="8"/>
        <v>0</v>
      </c>
      <c r="AB23" s="20"/>
      <c r="AC23" s="44">
        <f t="shared" si="9"/>
        <v>0</v>
      </c>
      <c r="AD23" s="44">
        <f t="shared" si="10"/>
        <v>0</v>
      </c>
      <c r="AE23" s="20"/>
      <c r="AF23" s="44">
        <f t="shared" si="11"/>
        <v>0</v>
      </c>
      <c r="AG23" s="44">
        <f t="shared" si="12"/>
        <v>0</v>
      </c>
    </row>
    <row r="24" spans="1:33" s="17" customFormat="1" ht="11.1" customHeight="1" outlineLevel="2" x14ac:dyDescent="0.2">
      <c r="A24" s="52">
        <v>18</v>
      </c>
      <c r="B24" s="13" t="s">
        <v>34</v>
      </c>
      <c r="C24" s="19" t="s">
        <v>35</v>
      </c>
      <c r="D24" s="19" t="s">
        <v>7</v>
      </c>
      <c r="E24" s="19" t="s">
        <v>244</v>
      </c>
      <c r="F24" s="21">
        <v>27</v>
      </c>
      <c r="G24" s="18">
        <f t="shared" si="13"/>
        <v>248.8685185185185</v>
      </c>
      <c r="H24" s="18">
        <f t="shared" si="14"/>
        <v>293.66485185185184</v>
      </c>
      <c r="I24" s="21">
        <v>6719.45</v>
      </c>
      <c r="J24" s="21">
        <v>7928.93</v>
      </c>
      <c r="K24" s="21">
        <v>16</v>
      </c>
      <c r="L24" s="21">
        <v>11</v>
      </c>
      <c r="M24" s="21"/>
      <c r="N24" s="21"/>
      <c r="O24" s="23"/>
      <c r="P24" s="56"/>
      <c r="Q24" s="21">
        <f t="shared" si="2"/>
        <v>0</v>
      </c>
      <c r="R24" s="23"/>
      <c r="S24" s="23"/>
      <c r="T24" s="21">
        <f t="shared" si="3"/>
        <v>0</v>
      </c>
      <c r="U24" s="21">
        <f t="shared" si="4"/>
        <v>0</v>
      </c>
      <c r="V24" s="23"/>
      <c r="W24" s="21">
        <f t="shared" si="5"/>
        <v>0</v>
      </c>
      <c r="X24" s="21">
        <f t="shared" si="6"/>
        <v>0</v>
      </c>
      <c r="Y24" s="24"/>
      <c r="Z24" s="21">
        <f t="shared" si="7"/>
        <v>0</v>
      </c>
      <c r="AA24" s="44">
        <f t="shared" si="8"/>
        <v>0</v>
      </c>
      <c r="AB24" s="20"/>
      <c r="AC24" s="44">
        <f t="shared" si="9"/>
        <v>0</v>
      </c>
      <c r="AD24" s="44">
        <f t="shared" si="10"/>
        <v>0</v>
      </c>
      <c r="AE24" s="20"/>
      <c r="AF24" s="44">
        <f t="shared" si="11"/>
        <v>0</v>
      </c>
      <c r="AG24" s="44">
        <f t="shared" si="12"/>
        <v>0</v>
      </c>
    </row>
    <row r="25" spans="1:33" s="17" customFormat="1" ht="11.1" customHeight="1" outlineLevel="2" x14ac:dyDescent="0.2">
      <c r="A25" s="52">
        <v>19</v>
      </c>
      <c r="B25" s="13" t="s">
        <v>36</v>
      </c>
      <c r="C25" s="19" t="s">
        <v>37</v>
      </c>
      <c r="D25" s="19" t="s">
        <v>7</v>
      </c>
      <c r="E25" s="19"/>
      <c r="F25" s="21">
        <v>6</v>
      </c>
      <c r="G25" s="18">
        <f t="shared" si="13"/>
        <v>496.23333333333335</v>
      </c>
      <c r="H25" s="18">
        <f t="shared" si="14"/>
        <v>585.55533333333335</v>
      </c>
      <c r="I25" s="21">
        <v>2977.4</v>
      </c>
      <c r="J25" s="21">
        <v>3513.33</v>
      </c>
      <c r="K25" s="21">
        <v>1</v>
      </c>
      <c r="L25" s="21">
        <v>4</v>
      </c>
      <c r="M25" s="21">
        <v>1</v>
      </c>
      <c r="N25" s="21"/>
      <c r="O25" s="28"/>
      <c r="P25" s="56"/>
      <c r="Q25" s="21">
        <f t="shared" si="2"/>
        <v>0</v>
      </c>
      <c r="R25" s="22"/>
      <c r="S25" s="26"/>
      <c r="T25" s="21">
        <f t="shared" si="3"/>
        <v>0</v>
      </c>
      <c r="U25" s="21">
        <f t="shared" si="4"/>
        <v>0</v>
      </c>
      <c r="V25" s="23"/>
      <c r="W25" s="21">
        <f t="shared" si="5"/>
        <v>0</v>
      </c>
      <c r="X25" s="21">
        <f t="shared" si="6"/>
        <v>0</v>
      </c>
      <c r="Y25" s="24"/>
      <c r="Z25" s="21">
        <f t="shared" si="7"/>
        <v>0</v>
      </c>
      <c r="AA25" s="44">
        <f t="shared" si="8"/>
        <v>0</v>
      </c>
      <c r="AB25" s="20"/>
      <c r="AC25" s="44">
        <f t="shared" si="9"/>
        <v>0</v>
      </c>
      <c r="AD25" s="44">
        <f t="shared" si="10"/>
        <v>0</v>
      </c>
      <c r="AE25" s="20"/>
      <c r="AF25" s="44">
        <f t="shared" si="11"/>
        <v>0</v>
      </c>
      <c r="AG25" s="44">
        <f t="shared" si="12"/>
        <v>0</v>
      </c>
    </row>
    <row r="26" spans="1:33" s="17" customFormat="1" ht="11.1" customHeight="1" outlineLevel="2" x14ac:dyDescent="0.2">
      <c r="A26" s="52">
        <v>20</v>
      </c>
      <c r="B26" s="13" t="s">
        <v>38</v>
      </c>
      <c r="C26" s="19" t="s">
        <v>39</v>
      </c>
      <c r="D26" s="19" t="s">
        <v>7</v>
      </c>
      <c r="E26" s="19" t="s">
        <v>244</v>
      </c>
      <c r="F26" s="21">
        <v>2</v>
      </c>
      <c r="G26" s="18">
        <f t="shared" si="13"/>
        <v>199.54</v>
      </c>
      <c r="H26" s="18">
        <f t="shared" si="14"/>
        <v>235.45719999999997</v>
      </c>
      <c r="I26" s="21">
        <v>399.08</v>
      </c>
      <c r="J26" s="21">
        <v>470.92</v>
      </c>
      <c r="K26" s="21">
        <v>2</v>
      </c>
      <c r="L26" s="21"/>
      <c r="M26" s="21"/>
      <c r="N26" s="21"/>
      <c r="O26" s="23"/>
      <c r="P26" s="55"/>
      <c r="Q26" s="21">
        <f t="shared" si="2"/>
        <v>0</v>
      </c>
      <c r="R26" s="23"/>
      <c r="S26" s="23"/>
      <c r="T26" s="21">
        <f t="shared" si="3"/>
        <v>0</v>
      </c>
      <c r="U26" s="21">
        <f t="shared" si="4"/>
        <v>0</v>
      </c>
      <c r="V26" s="23"/>
      <c r="W26" s="21">
        <f t="shared" si="5"/>
        <v>0</v>
      </c>
      <c r="X26" s="21">
        <f t="shared" si="6"/>
        <v>0</v>
      </c>
      <c r="Y26" s="26"/>
      <c r="Z26" s="21">
        <f t="shared" si="7"/>
        <v>0</v>
      </c>
      <c r="AA26" s="44">
        <f t="shared" si="8"/>
        <v>0</v>
      </c>
      <c r="AB26" s="20"/>
      <c r="AC26" s="44">
        <f t="shared" si="9"/>
        <v>0</v>
      </c>
      <c r="AD26" s="44">
        <f t="shared" si="10"/>
        <v>0</v>
      </c>
      <c r="AE26" s="20"/>
      <c r="AF26" s="44">
        <f t="shared" si="11"/>
        <v>0</v>
      </c>
      <c r="AG26" s="44">
        <f t="shared" si="12"/>
        <v>0</v>
      </c>
    </row>
    <row r="27" spans="1:33" s="17" customFormat="1" ht="11.1" customHeight="1" outlineLevel="2" x14ac:dyDescent="0.2">
      <c r="A27" s="52">
        <v>21</v>
      </c>
      <c r="B27" s="13" t="s">
        <v>85</v>
      </c>
      <c r="C27" s="19" t="s">
        <v>86</v>
      </c>
      <c r="D27" s="19" t="s">
        <v>7</v>
      </c>
      <c r="E27" s="19" t="s">
        <v>234</v>
      </c>
      <c r="F27" s="21">
        <v>216.5</v>
      </c>
      <c r="G27" s="18">
        <f t="shared" si="13"/>
        <v>44.796628175519629</v>
      </c>
      <c r="H27" s="18">
        <f t="shared" si="14"/>
        <v>52.86002124711316</v>
      </c>
      <c r="I27" s="21">
        <v>9698.4699999999993</v>
      </c>
      <c r="J27" s="21">
        <v>11444.19</v>
      </c>
      <c r="K27" s="21"/>
      <c r="L27" s="21">
        <v>216.5</v>
      </c>
      <c r="M27" s="21"/>
      <c r="N27" s="21"/>
      <c r="O27" s="23"/>
      <c r="P27" s="56"/>
      <c r="Q27" s="21">
        <f t="shared" si="2"/>
        <v>0</v>
      </c>
      <c r="R27" s="23"/>
      <c r="S27" s="23"/>
      <c r="T27" s="21">
        <f t="shared" si="3"/>
        <v>0</v>
      </c>
      <c r="U27" s="21">
        <f t="shared" si="4"/>
        <v>0</v>
      </c>
      <c r="V27" s="23"/>
      <c r="W27" s="21">
        <f t="shared" si="5"/>
        <v>0</v>
      </c>
      <c r="X27" s="21">
        <f t="shared" si="6"/>
        <v>0</v>
      </c>
      <c r="Y27" s="24"/>
      <c r="Z27" s="21">
        <f t="shared" si="7"/>
        <v>0</v>
      </c>
      <c r="AA27" s="44">
        <f t="shared" si="8"/>
        <v>0</v>
      </c>
      <c r="AB27" s="20"/>
      <c r="AC27" s="44">
        <f t="shared" si="9"/>
        <v>0</v>
      </c>
      <c r="AD27" s="44">
        <f t="shared" si="10"/>
        <v>0</v>
      </c>
      <c r="AE27" s="20"/>
      <c r="AF27" s="44">
        <f t="shared" si="11"/>
        <v>0</v>
      </c>
      <c r="AG27" s="44">
        <f t="shared" si="12"/>
        <v>0</v>
      </c>
    </row>
    <row r="28" spans="1:33" s="17" customFormat="1" ht="11.1" customHeight="1" outlineLevel="2" x14ac:dyDescent="0.2">
      <c r="A28" s="52">
        <v>22</v>
      </c>
      <c r="B28" s="13" t="s">
        <v>87</v>
      </c>
      <c r="C28" s="19" t="s">
        <v>88</v>
      </c>
      <c r="D28" s="19" t="s">
        <v>7</v>
      </c>
      <c r="E28" s="19" t="s">
        <v>244</v>
      </c>
      <c r="F28" s="21">
        <v>120</v>
      </c>
      <c r="G28" s="18">
        <f t="shared" si="13"/>
        <v>97.762666666666675</v>
      </c>
      <c r="H28" s="18">
        <f t="shared" si="14"/>
        <v>115.35994666666667</v>
      </c>
      <c r="I28" s="21">
        <v>11731.52</v>
      </c>
      <c r="J28" s="21">
        <v>13843.2</v>
      </c>
      <c r="K28" s="21">
        <v>60</v>
      </c>
      <c r="L28" s="21"/>
      <c r="M28" s="21">
        <v>60</v>
      </c>
      <c r="N28" s="21"/>
      <c r="O28" s="22"/>
      <c r="P28" s="55"/>
      <c r="Q28" s="21">
        <f t="shared" si="2"/>
        <v>0</v>
      </c>
      <c r="R28" s="22"/>
      <c r="S28" s="24"/>
      <c r="T28" s="21">
        <f t="shared" si="3"/>
        <v>0</v>
      </c>
      <c r="U28" s="21">
        <f t="shared" si="4"/>
        <v>0</v>
      </c>
      <c r="V28" s="23"/>
      <c r="W28" s="21">
        <f t="shared" si="5"/>
        <v>0</v>
      </c>
      <c r="X28" s="21">
        <f t="shared" si="6"/>
        <v>0</v>
      </c>
      <c r="Y28" s="24"/>
      <c r="Z28" s="21">
        <f t="shared" si="7"/>
        <v>0</v>
      </c>
      <c r="AA28" s="44">
        <f t="shared" si="8"/>
        <v>0</v>
      </c>
      <c r="AB28" s="20"/>
      <c r="AC28" s="44">
        <f t="shared" si="9"/>
        <v>0</v>
      </c>
      <c r="AD28" s="44">
        <f t="shared" si="10"/>
        <v>0</v>
      </c>
      <c r="AE28" s="20"/>
      <c r="AF28" s="44">
        <f t="shared" si="11"/>
        <v>0</v>
      </c>
      <c r="AG28" s="44">
        <f t="shared" si="12"/>
        <v>0</v>
      </c>
    </row>
    <row r="29" spans="1:33" s="17" customFormat="1" ht="11.1" customHeight="1" outlineLevel="2" x14ac:dyDescent="0.2">
      <c r="A29" s="52">
        <v>23</v>
      </c>
      <c r="B29" s="13" t="s">
        <v>40</v>
      </c>
      <c r="C29" s="19" t="s">
        <v>89</v>
      </c>
      <c r="D29" s="19" t="s">
        <v>7</v>
      </c>
      <c r="E29" s="19" t="s">
        <v>247</v>
      </c>
      <c r="F29" s="21">
        <v>100</v>
      </c>
      <c r="G29" s="18">
        <f t="shared" si="13"/>
        <v>569.49160000000006</v>
      </c>
      <c r="H29" s="18">
        <f t="shared" si="14"/>
        <v>672.00008800000001</v>
      </c>
      <c r="I29" s="21">
        <v>56949.16</v>
      </c>
      <c r="J29" s="21">
        <v>67200</v>
      </c>
      <c r="K29" s="21">
        <v>50</v>
      </c>
      <c r="L29" s="21"/>
      <c r="M29" s="21">
        <v>50</v>
      </c>
      <c r="N29" s="21"/>
      <c r="O29" s="23"/>
      <c r="P29" s="55"/>
      <c r="Q29" s="21">
        <f t="shared" si="2"/>
        <v>0</v>
      </c>
      <c r="R29" s="22"/>
      <c r="S29" s="24"/>
      <c r="T29" s="21">
        <f t="shared" si="3"/>
        <v>0</v>
      </c>
      <c r="U29" s="21">
        <f t="shared" si="4"/>
        <v>0</v>
      </c>
      <c r="V29" s="23"/>
      <c r="W29" s="21">
        <f t="shared" si="5"/>
        <v>0</v>
      </c>
      <c r="X29" s="21">
        <f t="shared" si="6"/>
        <v>0</v>
      </c>
      <c r="Y29" s="24"/>
      <c r="Z29" s="21">
        <f t="shared" si="7"/>
        <v>0</v>
      </c>
      <c r="AA29" s="44">
        <f t="shared" si="8"/>
        <v>0</v>
      </c>
      <c r="AB29" s="20"/>
      <c r="AC29" s="44">
        <f t="shared" si="9"/>
        <v>0</v>
      </c>
      <c r="AD29" s="44">
        <f t="shared" si="10"/>
        <v>0</v>
      </c>
      <c r="AE29" s="20"/>
      <c r="AF29" s="44">
        <f t="shared" si="11"/>
        <v>0</v>
      </c>
      <c r="AG29" s="44">
        <f t="shared" si="12"/>
        <v>0</v>
      </c>
    </row>
    <row r="30" spans="1:33" s="17" customFormat="1" ht="11.1" customHeight="1" outlineLevel="2" x14ac:dyDescent="0.2">
      <c r="A30" s="52">
        <v>24</v>
      </c>
      <c r="B30" s="13" t="s">
        <v>40</v>
      </c>
      <c r="C30" s="19" t="s">
        <v>90</v>
      </c>
      <c r="D30" s="19" t="s">
        <v>7</v>
      </c>
      <c r="E30" s="19" t="s">
        <v>234</v>
      </c>
      <c r="F30" s="21">
        <v>9526</v>
      </c>
      <c r="G30" s="18">
        <f t="shared" si="13"/>
        <v>89.220340121771983</v>
      </c>
      <c r="H30" s="18">
        <f t="shared" si="14"/>
        <v>105.28000134369094</v>
      </c>
      <c r="I30" s="21">
        <v>849912.96</v>
      </c>
      <c r="J30" s="21">
        <v>1002897.28</v>
      </c>
      <c r="K30" s="21">
        <v>3897</v>
      </c>
      <c r="L30" s="21">
        <v>1082.5</v>
      </c>
      <c r="M30" s="21">
        <v>3464</v>
      </c>
      <c r="N30" s="21">
        <v>1082.5</v>
      </c>
      <c r="O30" s="23"/>
      <c r="P30" s="56"/>
      <c r="Q30" s="21">
        <f t="shared" si="2"/>
        <v>0</v>
      </c>
      <c r="R30" s="25"/>
      <c r="S30" s="24"/>
      <c r="T30" s="21">
        <f t="shared" si="3"/>
        <v>0</v>
      </c>
      <c r="U30" s="21">
        <f t="shared" si="4"/>
        <v>0</v>
      </c>
      <c r="V30" s="24"/>
      <c r="W30" s="21">
        <f t="shared" si="5"/>
        <v>0</v>
      </c>
      <c r="X30" s="21">
        <f t="shared" si="6"/>
        <v>0</v>
      </c>
      <c r="Y30" s="24"/>
      <c r="Z30" s="21">
        <f t="shared" si="7"/>
        <v>0</v>
      </c>
      <c r="AA30" s="44">
        <f t="shared" si="8"/>
        <v>0</v>
      </c>
      <c r="AB30" s="20"/>
      <c r="AC30" s="44">
        <f t="shared" si="9"/>
        <v>0</v>
      </c>
      <c r="AD30" s="44">
        <f t="shared" si="10"/>
        <v>0</v>
      </c>
      <c r="AE30" s="20"/>
      <c r="AF30" s="44">
        <f t="shared" si="11"/>
        <v>0</v>
      </c>
      <c r="AG30" s="44">
        <f t="shared" si="12"/>
        <v>0</v>
      </c>
    </row>
    <row r="31" spans="1:33" s="17" customFormat="1" ht="12.75" customHeight="1" outlineLevel="2" x14ac:dyDescent="0.2">
      <c r="A31" s="52">
        <v>25</v>
      </c>
      <c r="B31" s="13" t="s">
        <v>40</v>
      </c>
      <c r="C31" s="19" t="s">
        <v>91</v>
      </c>
      <c r="D31" s="19" t="s">
        <v>7</v>
      </c>
      <c r="E31" s="19" t="s">
        <v>248</v>
      </c>
      <c r="F31" s="21">
        <v>50</v>
      </c>
      <c r="G31" s="18">
        <f t="shared" si="13"/>
        <v>162.11860000000001</v>
      </c>
      <c r="H31" s="18">
        <f t="shared" si="14"/>
        <v>191.299948</v>
      </c>
      <c r="I31" s="21">
        <v>8105.93</v>
      </c>
      <c r="J31" s="21">
        <v>9565</v>
      </c>
      <c r="K31" s="21">
        <v>50</v>
      </c>
      <c r="L31" s="21"/>
      <c r="M31" s="21"/>
      <c r="N31" s="21"/>
      <c r="O31" s="29"/>
      <c r="P31" s="55"/>
      <c r="Q31" s="21">
        <f t="shared" si="2"/>
        <v>0</v>
      </c>
      <c r="R31" s="23"/>
      <c r="S31" s="23"/>
      <c r="T31" s="21">
        <f t="shared" si="3"/>
        <v>0</v>
      </c>
      <c r="U31" s="21">
        <f t="shared" si="4"/>
        <v>0</v>
      </c>
      <c r="V31" s="23"/>
      <c r="W31" s="21">
        <f t="shared" si="5"/>
        <v>0</v>
      </c>
      <c r="X31" s="21">
        <f t="shared" si="6"/>
        <v>0</v>
      </c>
      <c r="Y31" s="24"/>
      <c r="Z31" s="21">
        <f t="shared" si="7"/>
        <v>0</v>
      </c>
      <c r="AA31" s="44">
        <f t="shared" si="8"/>
        <v>0</v>
      </c>
      <c r="AB31" s="20"/>
      <c r="AC31" s="44">
        <f t="shared" si="9"/>
        <v>0</v>
      </c>
      <c r="AD31" s="44">
        <f t="shared" si="10"/>
        <v>0</v>
      </c>
      <c r="AE31" s="20"/>
      <c r="AF31" s="44">
        <f t="shared" si="11"/>
        <v>0</v>
      </c>
      <c r="AG31" s="44">
        <f t="shared" si="12"/>
        <v>0</v>
      </c>
    </row>
    <row r="32" spans="1:33" s="17" customFormat="1" ht="11.1" customHeight="1" outlineLevel="2" x14ac:dyDescent="0.2">
      <c r="A32" s="52">
        <v>26</v>
      </c>
      <c r="B32" s="13" t="s">
        <v>92</v>
      </c>
      <c r="C32" s="19" t="s">
        <v>93</v>
      </c>
      <c r="D32" s="19" t="s">
        <v>7</v>
      </c>
      <c r="E32" s="19" t="s">
        <v>235</v>
      </c>
      <c r="F32" s="21">
        <v>20</v>
      </c>
      <c r="G32" s="18">
        <f t="shared" si="13"/>
        <v>246.39850000000001</v>
      </c>
      <c r="H32" s="18">
        <f t="shared" si="14"/>
        <v>290.75022999999999</v>
      </c>
      <c r="I32" s="21">
        <v>4927.97</v>
      </c>
      <c r="J32" s="21">
        <v>5815</v>
      </c>
      <c r="K32" s="21">
        <v>20</v>
      </c>
      <c r="L32" s="21"/>
      <c r="M32" s="21"/>
      <c r="N32" s="21"/>
      <c r="O32" s="23"/>
      <c r="P32" s="55"/>
      <c r="Q32" s="21">
        <f t="shared" si="2"/>
        <v>0</v>
      </c>
      <c r="R32" s="23"/>
      <c r="S32" s="23"/>
      <c r="T32" s="21">
        <f t="shared" si="3"/>
        <v>0</v>
      </c>
      <c r="U32" s="21">
        <f t="shared" si="4"/>
        <v>0</v>
      </c>
      <c r="V32" s="23"/>
      <c r="W32" s="21">
        <f t="shared" si="5"/>
        <v>0</v>
      </c>
      <c r="X32" s="21">
        <f t="shared" si="6"/>
        <v>0</v>
      </c>
      <c r="Y32" s="24"/>
      <c r="Z32" s="21">
        <f t="shared" si="7"/>
        <v>0</v>
      </c>
      <c r="AA32" s="44">
        <f t="shared" si="8"/>
        <v>0</v>
      </c>
      <c r="AB32" s="20"/>
      <c r="AC32" s="44">
        <f t="shared" si="9"/>
        <v>0</v>
      </c>
      <c r="AD32" s="44">
        <f t="shared" si="10"/>
        <v>0</v>
      </c>
      <c r="AE32" s="20"/>
      <c r="AF32" s="44">
        <f t="shared" si="11"/>
        <v>0</v>
      </c>
      <c r="AG32" s="44">
        <f t="shared" si="12"/>
        <v>0</v>
      </c>
    </row>
    <row r="33" spans="1:33" s="17" customFormat="1" ht="11.1" customHeight="1" outlineLevel="2" x14ac:dyDescent="0.2">
      <c r="A33" s="52">
        <v>27</v>
      </c>
      <c r="B33" s="13" t="s">
        <v>94</v>
      </c>
      <c r="C33" s="19" t="s">
        <v>95</v>
      </c>
      <c r="D33" s="19" t="s">
        <v>7</v>
      </c>
      <c r="E33" s="19" t="s">
        <v>236</v>
      </c>
      <c r="F33" s="21">
        <v>700</v>
      </c>
      <c r="G33" s="18">
        <f t="shared" si="13"/>
        <v>93.491542857142861</v>
      </c>
      <c r="H33" s="18">
        <f t="shared" si="14"/>
        <v>110.32002057142857</v>
      </c>
      <c r="I33" s="21">
        <v>65444.08</v>
      </c>
      <c r="J33" s="21">
        <v>77224</v>
      </c>
      <c r="K33" s="21">
        <v>200</v>
      </c>
      <c r="L33" s="21">
        <v>200</v>
      </c>
      <c r="M33" s="21">
        <v>200</v>
      </c>
      <c r="N33" s="21">
        <v>100</v>
      </c>
      <c r="O33" s="23"/>
      <c r="P33" s="56"/>
      <c r="Q33" s="21">
        <f t="shared" si="2"/>
        <v>0</v>
      </c>
      <c r="R33" s="22"/>
      <c r="S33" s="24"/>
      <c r="T33" s="21">
        <f t="shared" si="3"/>
        <v>0</v>
      </c>
      <c r="U33" s="21">
        <f t="shared" si="4"/>
        <v>0</v>
      </c>
      <c r="V33" s="24"/>
      <c r="W33" s="21">
        <f t="shared" si="5"/>
        <v>0</v>
      </c>
      <c r="X33" s="21">
        <f t="shared" si="6"/>
        <v>0</v>
      </c>
      <c r="Y33" s="24"/>
      <c r="Z33" s="21">
        <f t="shared" si="7"/>
        <v>0</v>
      </c>
      <c r="AA33" s="44">
        <f t="shared" si="8"/>
        <v>0</v>
      </c>
      <c r="AB33" s="20"/>
      <c r="AC33" s="44">
        <f t="shared" si="9"/>
        <v>0</v>
      </c>
      <c r="AD33" s="44">
        <f t="shared" si="10"/>
        <v>0</v>
      </c>
      <c r="AE33" s="20"/>
      <c r="AF33" s="44">
        <f t="shared" si="11"/>
        <v>0</v>
      </c>
      <c r="AG33" s="44">
        <f t="shared" si="12"/>
        <v>0</v>
      </c>
    </row>
    <row r="34" spans="1:33" s="17" customFormat="1" ht="11.1" customHeight="1" outlineLevel="2" x14ac:dyDescent="0.2">
      <c r="A34" s="52">
        <v>28</v>
      </c>
      <c r="B34" s="13" t="s">
        <v>41</v>
      </c>
      <c r="C34" s="19" t="s">
        <v>42</v>
      </c>
      <c r="D34" s="19" t="s">
        <v>7</v>
      </c>
      <c r="E34" s="19" t="s">
        <v>234</v>
      </c>
      <c r="F34" s="21">
        <v>649.5</v>
      </c>
      <c r="G34" s="18">
        <f t="shared" si="13"/>
        <v>92.906789838337176</v>
      </c>
      <c r="H34" s="18">
        <f t="shared" si="14"/>
        <v>109.63001200923786</v>
      </c>
      <c r="I34" s="21">
        <v>60342.96</v>
      </c>
      <c r="J34" s="21">
        <v>71204.69</v>
      </c>
      <c r="K34" s="21"/>
      <c r="L34" s="21"/>
      <c r="M34" s="21">
        <v>649.5</v>
      </c>
      <c r="N34" s="21"/>
      <c r="O34" s="23"/>
      <c r="P34" s="55"/>
      <c r="Q34" s="21">
        <f t="shared" si="2"/>
        <v>0</v>
      </c>
      <c r="R34" s="27"/>
      <c r="S34" s="24"/>
      <c r="T34" s="21">
        <f t="shared" si="3"/>
        <v>0</v>
      </c>
      <c r="U34" s="21">
        <f t="shared" si="4"/>
        <v>0</v>
      </c>
      <c r="V34" s="23"/>
      <c r="W34" s="21">
        <f t="shared" si="5"/>
        <v>0</v>
      </c>
      <c r="X34" s="21">
        <f t="shared" si="6"/>
        <v>0</v>
      </c>
      <c r="Y34" s="24"/>
      <c r="Z34" s="21">
        <f t="shared" si="7"/>
        <v>0</v>
      </c>
      <c r="AA34" s="44">
        <f t="shared" si="8"/>
        <v>0</v>
      </c>
      <c r="AB34" s="20"/>
      <c r="AC34" s="44">
        <f t="shared" si="9"/>
        <v>0</v>
      </c>
      <c r="AD34" s="44">
        <f t="shared" si="10"/>
        <v>0</v>
      </c>
      <c r="AE34" s="20"/>
      <c r="AF34" s="44">
        <f t="shared" si="11"/>
        <v>0</v>
      </c>
      <c r="AG34" s="44">
        <f t="shared" si="12"/>
        <v>0</v>
      </c>
    </row>
    <row r="35" spans="1:33" s="17" customFormat="1" ht="11.1" customHeight="1" outlineLevel="2" x14ac:dyDescent="0.2">
      <c r="A35" s="52">
        <v>29</v>
      </c>
      <c r="B35" s="13" t="s">
        <v>96</v>
      </c>
      <c r="C35" s="19" t="s">
        <v>97</v>
      </c>
      <c r="D35" s="19" t="s">
        <v>7</v>
      </c>
      <c r="E35" s="19" t="s">
        <v>236</v>
      </c>
      <c r="F35" s="21">
        <v>320</v>
      </c>
      <c r="G35" s="18">
        <f t="shared" si="13"/>
        <v>223.05084375000001</v>
      </c>
      <c r="H35" s="18">
        <f t="shared" si="14"/>
        <v>263.19999562499999</v>
      </c>
      <c r="I35" s="21">
        <v>71376.27</v>
      </c>
      <c r="J35" s="21">
        <v>84224</v>
      </c>
      <c r="K35" s="21">
        <v>200</v>
      </c>
      <c r="L35" s="21"/>
      <c r="M35" s="21">
        <v>120</v>
      </c>
      <c r="N35" s="21"/>
      <c r="O35" s="23"/>
      <c r="P35" s="55"/>
      <c r="Q35" s="21">
        <f t="shared" si="2"/>
        <v>0</v>
      </c>
      <c r="R35" s="22"/>
      <c r="S35" s="24"/>
      <c r="T35" s="21">
        <f t="shared" si="3"/>
        <v>0</v>
      </c>
      <c r="U35" s="21">
        <f t="shared" si="4"/>
        <v>0</v>
      </c>
      <c r="V35" s="23"/>
      <c r="W35" s="21">
        <f t="shared" si="5"/>
        <v>0</v>
      </c>
      <c r="X35" s="21">
        <f t="shared" si="6"/>
        <v>0</v>
      </c>
      <c r="Y35" s="24"/>
      <c r="Z35" s="21">
        <f t="shared" si="7"/>
        <v>0</v>
      </c>
      <c r="AA35" s="44">
        <f t="shared" si="8"/>
        <v>0</v>
      </c>
      <c r="AB35" s="20"/>
      <c r="AC35" s="44">
        <f t="shared" si="9"/>
        <v>0</v>
      </c>
      <c r="AD35" s="44">
        <f t="shared" si="10"/>
        <v>0</v>
      </c>
      <c r="AE35" s="20"/>
      <c r="AF35" s="44">
        <f t="shared" si="11"/>
        <v>0</v>
      </c>
      <c r="AG35" s="44">
        <f t="shared" si="12"/>
        <v>0</v>
      </c>
    </row>
    <row r="36" spans="1:33" s="17" customFormat="1" ht="11.1" customHeight="1" outlineLevel="2" x14ac:dyDescent="0.2">
      <c r="A36" s="52">
        <v>30</v>
      </c>
      <c r="B36" s="13" t="s">
        <v>98</v>
      </c>
      <c r="C36" s="19" t="s">
        <v>99</v>
      </c>
      <c r="D36" s="19" t="s">
        <v>7</v>
      </c>
      <c r="E36" s="19" t="s">
        <v>244</v>
      </c>
      <c r="F36" s="21">
        <v>44</v>
      </c>
      <c r="G36" s="18">
        <f t="shared" si="13"/>
        <v>191.23568181818183</v>
      </c>
      <c r="H36" s="18">
        <f t="shared" si="14"/>
        <v>225.65810454545456</v>
      </c>
      <c r="I36" s="21">
        <v>8414.3700000000008</v>
      </c>
      <c r="J36" s="21">
        <v>9928.9500000000007</v>
      </c>
      <c r="K36" s="21">
        <v>30</v>
      </c>
      <c r="L36" s="21">
        <v>9</v>
      </c>
      <c r="M36" s="21">
        <v>1</v>
      </c>
      <c r="N36" s="21">
        <v>4</v>
      </c>
      <c r="O36" s="23"/>
      <c r="P36" s="56"/>
      <c r="Q36" s="21">
        <f t="shared" si="2"/>
        <v>0</v>
      </c>
      <c r="R36" s="27"/>
      <c r="S36" s="26"/>
      <c r="T36" s="21">
        <f t="shared" si="3"/>
        <v>0</v>
      </c>
      <c r="U36" s="21">
        <f t="shared" si="4"/>
        <v>0</v>
      </c>
      <c r="V36" s="26"/>
      <c r="W36" s="21">
        <f t="shared" si="5"/>
        <v>0</v>
      </c>
      <c r="X36" s="21">
        <f t="shared" si="6"/>
        <v>0</v>
      </c>
      <c r="Y36" s="24"/>
      <c r="Z36" s="21">
        <f t="shared" si="7"/>
        <v>0</v>
      </c>
      <c r="AA36" s="44">
        <f t="shared" si="8"/>
        <v>0</v>
      </c>
      <c r="AB36" s="20"/>
      <c r="AC36" s="44">
        <f t="shared" si="9"/>
        <v>0</v>
      </c>
      <c r="AD36" s="44">
        <f t="shared" si="10"/>
        <v>0</v>
      </c>
      <c r="AE36" s="20"/>
      <c r="AF36" s="44">
        <f t="shared" si="11"/>
        <v>0</v>
      </c>
      <c r="AG36" s="44">
        <f t="shared" si="12"/>
        <v>0</v>
      </c>
    </row>
    <row r="37" spans="1:33" s="17" customFormat="1" ht="11.1" customHeight="1" outlineLevel="2" x14ac:dyDescent="0.2">
      <c r="A37" s="52">
        <v>31</v>
      </c>
      <c r="B37" s="13" t="s">
        <v>45</v>
      </c>
      <c r="C37" s="19" t="s">
        <v>46</v>
      </c>
      <c r="D37" s="19" t="s">
        <v>7</v>
      </c>
      <c r="E37" s="19" t="s">
        <v>236</v>
      </c>
      <c r="F37" s="21">
        <v>100</v>
      </c>
      <c r="G37" s="18">
        <f t="shared" si="13"/>
        <v>119.0254</v>
      </c>
      <c r="H37" s="18">
        <f t="shared" si="14"/>
        <v>140.449972</v>
      </c>
      <c r="I37" s="21">
        <v>11902.54</v>
      </c>
      <c r="J37" s="21">
        <v>14045</v>
      </c>
      <c r="K37" s="21">
        <v>100</v>
      </c>
      <c r="L37" s="21"/>
      <c r="M37" s="21"/>
      <c r="N37" s="21"/>
      <c r="O37" s="27"/>
      <c r="P37" s="55"/>
      <c r="Q37" s="21">
        <f t="shared" si="2"/>
        <v>0</v>
      </c>
      <c r="R37" s="23"/>
      <c r="S37" s="23"/>
      <c r="T37" s="21">
        <f t="shared" si="3"/>
        <v>0</v>
      </c>
      <c r="U37" s="21">
        <f t="shared" si="4"/>
        <v>0</v>
      </c>
      <c r="V37" s="23"/>
      <c r="W37" s="21">
        <f t="shared" si="5"/>
        <v>0</v>
      </c>
      <c r="X37" s="21">
        <f t="shared" si="6"/>
        <v>0</v>
      </c>
      <c r="Y37" s="24"/>
      <c r="Z37" s="21">
        <f t="shared" si="7"/>
        <v>0</v>
      </c>
      <c r="AA37" s="44">
        <f t="shared" si="8"/>
        <v>0</v>
      </c>
      <c r="AB37" s="20"/>
      <c r="AC37" s="44">
        <f t="shared" si="9"/>
        <v>0</v>
      </c>
      <c r="AD37" s="44">
        <f t="shared" si="10"/>
        <v>0</v>
      </c>
      <c r="AE37" s="20"/>
      <c r="AF37" s="44">
        <f t="shared" si="11"/>
        <v>0</v>
      </c>
      <c r="AG37" s="44">
        <f t="shared" si="12"/>
        <v>0</v>
      </c>
    </row>
    <row r="38" spans="1:33" s="17" customFormat="1" ht="11.1" customHeight="1" outlineLevel="2" x14ac:dyDescent="0.2">
      <c r="A38" s="52">
        <v>32</v>
      </c>
      <c r="B38" s="13" t="s">
        <v>47</v>
      </c>
      <c r="C38" s="19" t="s">
        <v>48</v>
      </c>
      <c r="D38" s="19" t="s">
        <v>7</v>
      </c>
      <c r="E38" s="19" t="s">
        <v>249</v>
      </c>
      <c r="F38" s="21">
        <v>600</v>
      </c>
      <c r="G38" s="18">
        <f t="shared" si="13"/>
        <v>153.05085</v>
      </c>
      <c r="H38" s="18">
        <f t="shared" si="14"/>
        <v>180.60000299999999</v>
      </c>
      <c r="I38" s="21">
        <v>91830.51</v>
      </c>
      <c r="J38" s="21">
        <v>108360</v>
      </c>
      <c r="K38" s="21">
        <v>600</v>
      </c>
      <c r="L38" s="21"/>
      <c r="M38" s="21"/>
      <c r="N38" s="21"/>
      <c r="O38" s="27"/>
      <c r="P38" s="55"/>
      <c r="Q38" s="21">
        <f t="shared" si="2"/>
        <v>0</v>
      </c>
      <c r="R38" s="23"/>
      <c r="S38" s="23"/>
      <c r="T38" s="21">
        <f t="shared" si="3"/>
        <v>0</v>
      </c>
      <c r="U38" s="21">
        <f t="shared" si="4"/>
        <v>0</v>
      </c>
      <c r="V38" s="23"/>
      <c r="W38" s="21">
        <f t="shared" si="5"/>
        <v>0</v>
      </c>
      <c r="X38" s="21">
        <f t="shared" si="6"/>
        <v>0</v>
      </c>
      <c r="Y38" s="24"/>
      <c r="Z38" s="21">
        <f t="shared" si="7"/>
        <v>0</v>
      </c>
      <c r="AA38" s="44">
        <f t="shared" si="8"/>
        <v>0</v>
      </c>
      <c r="AB38" s="20"/>
      <c r="AC38" s="44">
        <f t="shared" si="9"/>
        <v>0</v>
      </c>
      <c r="AD38" s="44">
        <f t="shared" si="10"/>
        <v>0</v>
      </c>
      <c r="AE38" s="20"/>
      <c r="AF38" s="44">
        <f t="shared" si="11"/>
        <v>0</v>
      </c>
      <c r="AG38" s="44">
        <f t="shared" si="12"/>
        <v>0</v>
      </c>
    </row>
    <row r="39" spans="1:33" s="17" customFormat="1" ht="17.25" customHeight="1" outlineLevel="2" x14ac:dyDescent="0.2">
      <c r="A39" s="52">
        <v>33</v>
      </c>
      <c r="B39" s="13" t="s">
        <v>100</v>
      </c>
      <c r="C39" s="19" t="s">
        <v>101</v>
      </c>
      <c r="D39" s="19" t="s">
        <v>7</v>
      </c>
      <c r="E39" s="19" t="s">
        <v>241</v>
      </c>
      <c r="F39" s="21">
        <v>645</v>
      </c>
      <c r="G39" s="18">
        <f t="shared" si="13"/>
        <v>113.71187596899226</v>
      </c>
      <c r="H39" s="18">
        <f t="shared" si="14"/>
        <v>134.18001364341086</v>
      </c>
      <c r="I39" s="21">
        <v>73344.160000000003</v>
      </c>
      <c r="J39" s="21">
        <v>86546.1</v>
      </c>
      <c r="K39" s="21">
        <v>315</v>
      </c>
      <c r="L39" s="21"/>
      <c r="M39" s="21">
        <v>330</v>
      </c>
      <c r="N39" s="21"/>
      <c r="O39" s="22"/>
      <c r="P39" s="55"/>
      <c r="Q39" s="21">
        <f t="shared" si="2"/>
        <v>0</v>
      </c>
      <c r="R39" s="22"/>
      <c r="S39" s="24"/>
      <c r="T39" s="21">
        <f t="shared" si="3"/>
        <v>0</v>
      </c>
      <c r="U39" s="21">
        <f t="shared" si="4"/>
        <v>0</v>
      </c>
      <c r="V39" s="23"/>
      <c r="W39" s="21">
        <f t="shared" si="5"/>
        <v>0</v>
      </c>
      <c r="X39" s="21">
        <f t="shared" si="6"/>
        <v>0</v>
      </c>
      <c r="Y39" s="24"/>
      <c r="Z39" s="21">
        <f t="shared" si="7"/>
        <v>0</v>
      </c>
      <c r="AA39" s="44">
        <f t="shared" si="8"/>
        <v>0</v>
      </c>
      <c r="AB39" s="20"/>
      <c r="AC39" s="44">
        <f t="shared" si="9"/>
        <v>0</v>
      </c>
      <c r="AD39" s="44">
        <f t="shared" si="10"/>
        <v>0</v>
      </c>
      <c r="AE39" s="20"/>
      <c r="AF39" s="44">
        <f t="shared" si="11"/>
        <v>0</v>
      </c>
      <c r="AG39" s="44">
        <f t="shared" si="12"/>
        <v>0</v>
      </c>
    </row>
    <row r="40" spans="1:33" s="17" customFormat="1" ht="11.1" customHeight="1" outlineLevel="2" x14ac:dyDescent="0.2">
      <c r="A40" s="52">
        <v>34</v>
      </c>
      <c r="B40" s="13" t="s">
        <v>102</v>
      </c>
      <c r="C40" s="19" t="s">
        <v>103</v>
      </c>
      <c r="D40" s="19" t="s">
        <v>7</v>
      </c>
      <c r="E40" s="19" t="s">
        <v>234</v>
      </c>
      <c r="F40" s="21">
        <v>433</v>
      </c>
      <c r="G40" s="18">
        <f t="shared" si="13"/>
        <v>251.05085450346422</v>
      </c>
      <c r="H40" s="18">
        <f t="shared" si="14"/>
        <v>296.24000831408779</v>
      </c>
      <c r="I40" s="21">
        <v>108705.02</v>
      </c>
      <c r="J40" s="21">
        <v>128271.92</v>
      </c>
      <c r="K40" s="21">
        <v>433</v>
      </c>
      <c r="L40" s="21"/>
      <c r="M40" s="21"/>
      <c r="N40" s="21"/>
      <c r="O40" s="24"/>
      <c r="P40" s="55"/>
      <c r="Q40" s="21">
        <f t="shared" si="2"/>
        <v>0</v>
      </c>
      <c r="R40" s="23"/>
      <c r="S40" s="23"/>
      <c r="T40" s="21">
        <f t="shared" si="3"/>
        <v>0</v>
      </c>
      <c r="U40" s="21">
        <f t="shared" si="4"/>
        <v>0</v>
      </c>
      <c r="V40" s="23"/>
      <c r="W40" s="21">
        <f t="shared" si="5"/>
        <v>0</v>
      </c>
      <c r="X40" s="21">
        <f t="shared" si="6"/>
        <v>0</v>
      </c>
      <c r="Y40" s="24"/>
      <c r="Z40" s="21">
        <f t="shared" si="7"/>
        <v>0</v>
      </c>
      <c r="AA40" s="44">
        <f t="shared" si="8"/>
        <v>0</v>
      </c>
      <c r="AB40" s="20"/>
      <c r="AC40" s="44">
        <f t="shared" si="9"/>
        <v>0</v>
      </c>
      <c r="AD40" s="44">
        <f t="shared" si="10"/>
        <v>0</v>
      </c>
      <c r="AE40" s="20"/>
      <c r="AF40" s="44">
        <f t="shared" si="11"/>
        <v>0</v>
      </c>
      <c r="AG40" s="44">
        <f t="shared" si="12"/>
        <v>0</v>
      </c>
    </row>
    <row r="41" spans="1:33" s="17" customFormat="1" ht="11.1" customHeight="1" outlineLevel="2" x14ac:dyDescent="0.2">
      <c r="A41" s="52">
        <v>35</v>
      </c>
      <c r="B41" s="13" t="s">
        <v>104</v>
      </c>
      <c r="C41" s="19" t="s">
        <v>105</v>
      </c>
      <c r="D41" s="19" t="s">
        <v>7</v>
      </c>
      <c r="E41" s="19" t="s">
        <v>235</v>
      </c>
      <c r="F41" s="21">
        <v>40</v>
      </c>
      <c r="G41" s="18">
        <f t="shared" si="13"/>
        <v>463.69499999999999</v>
      </c>
      <c r="H41" s="18">
        <f t="shared" si="14"/>
        <v>547.16009999999994</v>
      </c>
      <c r="I41" s="21">
        <v>18547.8</v>
      </c>
      <c r="J41" s="21">
        <v>21886.400000000001</v>
      </c>
      <c r="K41" s="21"/>
      <c r="L41" s="21">
        <v>40</v>
      </c>
      <c r="M41" s="21"/>
      <c r="N41" s="21"/>
      <c r="O41" s="23"/>
      <c r="P41" s="56"/>
      <c r="Q41" s="21">
        <f t="shared" si="2"/>
        <v>0</v>
      </c>
      <c r="R41" s="23"/>
      <c r="S41" s="23"/>
      <c r="T41" s="21">
        <f t="shared" si="3"/>
        <v>0</v>
      </c>
      <c r="U41" s="21">
        <f t="shared" si="4"/>
        <v>0</v>
      </c>
      <c r="V41" s="23"/>
      <c r="W41" s="21">
        <f t="shared" si="5"/>
        <v>0</v>
      </c>
      <c r="X41" s="21">
        <f t="shared" si="6"/>
        <v>0</v>
      </c>
      <c r="Y41" s="24"/>
      <c r="Z41" s="21">
        <f t="shared" si="7"/>
        <v>0</v>
      </c>
      <c r="AA41" s="44">
        <f t="shared" si="8"/>
        <v>0</v>
      </c>
      <c r="AB41" s="20"/>
      <c r="AC41" s="44">
        <f t="shared" si="9"/>
        <v>0</v>
      </c>
      <c r="AD41" s="44">
        <f t="shared" si="10"/>
        <v>0</v>
      </c>
      <c r="AE41" s="20"/>
      <c r="AF41" s="44">
        <f t="shared" si="11"/>
        <v>0</v>
      </c>
      <c r="AG41" s="44">
        <f t="shared" si="12"/>
        <v>0</v>
      </c>
    </row>
    <row r="42" spans="1:33" s="17" customFormat="1" ht="11.1" customHeight="1" outlineLevel="2" x14ac:dyDescent="0.2">
      <c r="A42" s="52">
        <v>36</v>
      </c>
      <c r="B42" s="13" t="s">
        <v>53</v>
      </c>
      <c r="C42" s="19" t="s">
        <v>106</v>
      </c>
      <c r="D42" s="19" t="s">
        <v>7</v>
      </c>
      <c r="E42" s="19" t="s">
        <v>228</v>
      </c>
      <c r="F42" s="21">
        <v>48</v>
      </c>
      <c r="G42" s="18">
        <f t="shared" si="13"/>
        <v>105.004375</v>
      </c>
      <c r="H42" s="18">
        <f t="shared" si="14"/>
        <v>123.90516249999999</v>
      </c>
      <c r="I42" s="21">
        <v>5040.21</v>
      </c>
      <c r="J42" s="21">
        <v>5947.48</v>
      </c>
      <c r="K42" s="21">
        <v>23</v>
      </c>
      <c r="L42" s="21">
        <v>19</v>
      </c>
      <c r="M42" s="21">
        <v>1</v>
      </c>
      <c r="N42" s="21">
        <v>5</v>
      </c>
      <c r="O42" s="22"/>
      <c r="P42" s="56"/>
      <c r="Q42" s="21">
        <f t="shared" si="2"/>
        <v>0</v>
      </c>
      <c r="R42" s="27"/>
      <c r="S42" s="26"/>
      <c r="T42" s="21">
        <f t="shared" si="3"/>
        <v>0</v>
      </c>
      <c r="U42" s="21">
        <f t="shared" si="4"/>
        <v>0</v>
      </c>
      <c r="V42" s="26"/>
      <c r="W42" s="21">
        <f t="shared" si="5"/>
        <v>0</v>
      </c>
      <c r="X42" s="21">
        <f t="shared" si="6"/>
        <v>0</v>
      </c>
      <c r="Y42" s="24"/>
      <c r="Z42" s="21">
        <f t="shared" si="7"/>
        <v>0</v>
      </c>
      <c r="AA42" s="44">
        <f t="shared" si="8"/>
        <v>0</v>
      </c>
      <c r="AB42" s="20"/>
      <c r="AC42" s="44">
        <f t="shared" si="9"/>
        <v>0</v>
      </c>
      <c r="AD42" s="44">
        <f t="shared" si="10"/>
        <v>0</v>
      </c>
      <c r="AE42" s="20"/>
      <c r="AF42" s="44">
        <f t="shared" si="11"/>
        <v>0</v>
      </c>
      <c r="AG42" s="44">
        <f t="shared" si="12"/>
        <v>0</v>
      </c>
    </row>
    <row r="43" spans="1:33" s="17" customFormat="1" ht="23.25" customHeight="1" outlineLevel="2" x14ac:dyDescent="0.2">
      <c r="A43" s="52">
        <v>37</v>
      </c>
      <c r="B43" s="13" t="s">
        <v>58</v>
      </c>
      <c r="C43" s="19" t="s">
        <v>59</v>
      </c>
      <c r="D43" s="19" t="s">
        <v>7</v>
      </c>
      <c r="E43" s="19" t="s">
        <v>237</v>
      </c>
      <c r="F43" s="21">
        <v>2647.92</v>
      </c>
      <c r="G43" s="18">
        <f t="shared" si="13"/>
        <v>53.9237363666576</v>
      </c>
      <c r="H43" s="18">
        <f t="shared" si="14"/>
        <v>63.630008912655967</v>
      </c>
      <c r="I43" s="21">
        <v>142785.74</v>
      </c>
      <c r="J43" s="21">
        <v>168487.18</v>
      </c>
      <c r="K43" s="21">
        <v>1299</v>
      </c>
      <c r="L43" s="21">
        <v>266.5</v>
      </c>
      <c r="M43" s="21">
        <v>866</v>
      </c>
      <c r="N43" s="21">
        <v>216.5</v>
      </c>
      <c r="O43" s="23"/>
      <c r="P43" s="56"/>
      <c r="Q43" s="21">
        <f t="shared" si="2"/>
        <v>0</v>
      </c>
      <c r="R43" s="22"/>
      <c r="S43" s="24"/>
      <c r="T43" s="21">
        <f t="shared" si="3"/>
        <v>0</v>
      </c>
      <c r="U43" s="21">
        <f t="shared" si="4"/>
        <v>0</v>
      </c>
      <c r="V43" s="24"/>
      <c r="W43" s="21">
        <f t="shared" si="5"/>
        <v>0</v>
      </c>
      <c r="X43" s="21">
        <f t="shared" si="6"/>
        <v>0</v>
      </c>
      <c r="Y43" s="24"/>
      <c r="Z43" s="21">
        <f t="shared" si="7"/>
        <v>0</v>
      </c>
      <c r="AA43" s="44">
        <f t="shared" si="8"/>
        <v>0</v>
      </c>
      <c r="AB43" s="20"/>
      <c r="AC43" s="44">
        <f t="shared" si="9"/>
        <v>0</v>
      </c>
      <c r="AD43" s="44">
        <f t="shared" si="10"/>
        <v>0</v>
      </c>
      <c r="AE43" s="20"/>
      <c r="AF43" s="44">
        <f t="shared" si="11"/>
        <v>0</v>
      </c>
      <c r="AG43" s="44">
        <f t="shared" si="12"/>
        <v>0</v>
      </c>
    </row>
    <row r="44" spans="1:33" s="17" customFormat="1" ht="11.1" customHeight="1" outlineLevel="2" x14ac:dyDescent="0.2">
      <c r="A44" s="52">
        <v>38</v>
      </c>
      <c r="B44" s="13" t="s">
        <v>107</v>
      </c>
      <c r="C44" s="19" t="s">
        <v>108</v>
      </c>
      <c r="D44" s="19" t="s">
        <v>7</v>
      </c>
      <c r="E44" s="19" t="s">
        <v>234</v>
      </c>
      <c r="F44" s="21">
        <v>1732</v>
      </c>
      <c r="G44" s="18">
        <f t="shared" si="13"/>
        <v>61.694919168591227</v>
      </c>
      <c r="H44" s="18">
        <f t="shared" si="14"/>
        <v>72.800004618937649</v>
      </c>
      <c r="I44" s="21">
        <v>106855.6</v>
      </c>
      <c r="J44" s="21">
        <v>126089.60000000001</v>
      </c>
      <c r="K44" s="21">
        <v>433</v>
      </c>
      <c r="L44" s="21">
        <v>433</v>
      </c>
      <c r="M44" s="21">
        <v>433</v>
      </c>
      <c r="N44" s="21">
        <v>433</v>
      </c>
      <c r="O44" s="22"/>
      <c r="P44" s="56"/>
      <c r="Q44" s="21">
        <f t="shared" si="2"/>
        <v>0</v>
      </c>
      <c r="R44" s="22"/>
      <c r="S44" s="24"/>
      <c r="T44" s="21">
        <f t="shared" si="3"/>
        <v>0</v>
      </c>
      <c r="U44" s="21">
        <f t="shared" si="4"/>
        <v>0</v>
      </c>
      <c r="V44" s="24"/>
      <c r="W44" s="21">
        <f t="shared" si="5"/>
        <v>0</v>
      </c>
      <c r="X44" s="21">
        <f t="shared" si="6"/>
        <v>0</v>
      </c>
      <c r="Y44" s="24"/>
      <c r="Z44" s="21">
        <f t="shared" si="7"/>
        <v>0</v>
      </c>
      <c r="AA44" s="44">
        <f t="shared" si="8"/>
        <v>0</v>
      </c>
      <c r="AB44" s="20"/>
      <c r="AC44" s="44">
        <f t="shared" si="9"/>
        <v>0</v>
      </c>
      <c r="AD44" s="44">
        <f t="shared" si="10"/>
        <v>0</v>
      </c>
      <c r="AE44" s="20"/>
      <c r="AF44" s="44">
        <f t="shared" si="11"/>
        <v>0</v>
      </c>
      <c r="AG44" s="44">
        <f t="shared" si="12"/>
        <v>0</v>
      </c>
    </row>
    <row r="45" spans="1:33" s="17" customFormat="1" ht="34.5" customHeight="1" outlineLevel="2" x14ac:dyDescent="0.2">
      <c r="A45" s="52">
        <v>39</v>
      </c>
      <c r="B45" s="13" t="s">
        <v>60</v>
      </c>
      <c r="C45" s="19" t="s">
        <v>61</v>
      </c>
      <c r="D45" s="19" t="s">
        <v>7</v>
      </c>
      <c r="E45" s="19" t="s">
        <v>250</v>
      </c>
      <c r="F45" s="21">
        <v>5541.5</v>
      </c>
      <c r="G45" s="18">
        <f t="shared" si="13"/>
        <v>51.321317332852118</v>
      </c>
      <c r="H45" s="18">
        <f t="shared" si="14"/>
        <v>60.559154452765497</v>
      </c>
      <c r="I45" s="21">
        <v>284397.08</v>
      </c>
      <c r="J45" s="21">
        <v>335588.43</v>
      </c>
      <c r="K45" s="21">
        <v>2245</v>
      </c>
      <c r="L45" s="21">
        <v>1180.5</v>
      </c>
      <c r="M45" s="21">
        <v>1014</v>
      </c>
      <c r="N45" s="21">
        <v>1102</v>
      </c>
      <c r="O45" s="23"/>
      <c r="P45" s="56"/>
      <c r="Q45" s="21">
        <f t="shared" si="2"/>
        <v>0</v>
      </c>
      <c r="R45" s="24"/>
      <c r="S45" s="24"/>
      <c r="T45" s="21">
        <f t="shared" si="3"/>
        <v>0</v>
      </c>
      <c r="U45" s="21">
        <f t="shared" si="4"/>
        <v>0</v>
      </c>
      <c r="V45" s="24"/>
      <c r="W45" s="21">
        <f t="shared" si="5"/>
        <v>0</v>
      </c>
      <c r="X45" s="21">
        <f t="shared" si="6"/>
        <v>0</v>
      </c>
      <c r="Y45" s="24"/>
      <c r="Z45" s="21">
        <f t="shared" si="7"/>
        <v>0</v>
      </c>
      <c r="AA45" s="44">
        <f t="shared" si="8"/>
        <v>0</v>
      </c>
      <c r="AB45" s="20"/>
      <c r="AC45" s="44">
        <f t="shared" si="9"/>
        <v>0</v>
      </c>
      <c r="AD45" s="44">
        <f t="shared" si="10"/>
        <v>0</v>
      </c>
      <c r="AE45" s="20"/>
      <c r="AF45" s="44">
        <f t="shared" si="11"/>
        <v>0</v>
      </c>
      <c r="AG45" s="44">
        <f t="shared" si="12"/>
        <v>0</v>
      </c>
    </row>
    <row r="46" spans="1:33" s="17" customFormat="1" ht="11.1" customHeight="1" outlineLevel="2" x14ac:dyDescent="0.2">
      <c r="A46" s="52">
        <v>40</v>
      </c>
      <c r="B46" s="13" t="s">
        <v>62</v>
      </c>
      <c r="C46" s="19" t="s">
        <v>63</v>
      </c>
      <c r="D46" s="19" t="s">
        <v>7</v>
      </c>
      <c r="E46" s="19" t="s">
        <v>234</v>
      </c>
      <c r="F46" s="21">
        <v>649.5</v>
      </c>
      <c r="G46" s="18">
        <f t="shared" si="13"/>
        <v>31.728822170900692</v>
      </c>
      <c r="H46" s="18">
        <f t="shared" si="14"/>
        <v>37.440010161662812</v>
      </c>
      <c r="I46" s="21">
        <v>20607.87</v>
      </c>
      <c r="J46" s="21">
        <v>24317.279999999999</v>
      </c>
      <c r="K46" s="21">
        <v>216.5</v>
      </c>
      <c r="L46" s="21"/>
      <c r="M46" s="21">
        <v>433</v>
      </c>
      <c r="N46" s="21"/>
      <c r="O46" s="23"/>
      <c r="P46" s="55"/>
      <c r="Q46" s="21">
        <f t="shared" si="2"/>
        <v>0</v>
      </c>
      <c r="R46" s="22"/>
      <c r="S46" s="24"/>
      <c r="T46" s="21">
        <f t="shared" si="3"/>
        <v>0</v>
      </c>
      <c r="U46" s="21">
        <f t="shared" si="4"/>
        <v>0</v>
      </c>
      <c r="V46" s="23"/>
      <c r="W46" s="21">
        <f t="shared" si="5"/>
        <v>0</v>
      </c>
      <c r="X46" s="21">
        <f t="shared" si="6"/>
        <v>0</v>
      </c>
      <c r="Y46" s="24"/>
      <c r="Z46" s="21">
        <f t="shared" si="7"/>
        <v>0</v>
      </c>
      <c r="AA46" s="44">
        <f t="shared" si="8"/>
        <v>0</v>
      </c>
      <c r="AB46" s="20"/>
      <c r="AC46" s="44">
        <f t="shared" si="9"/>
        <v>0</v>
      </c>
      <c r="AD46" s="44">
        <f t="shared" si="10"/>
        <v>0</v>
      </c>
      <c r="AE46" s="20"/>
      <c r="AF46" s="44">
        <f t="shared" si="11"/>
        <v>0</v>
      </c>
      <c r="AG46" s="44">
        <f t="shared" si="12"/>
        <v>0</v>
      </c>
    </row>
    <row r="47" spans="1:33" s="17" customFormat="1" ht="11.1" customHeight="1" outlineLevel="2" x14ac:dyDescent="0.2">
      <c r="A47" s="52">
        <v>41</v>
      </c>
      <c r="B47" s="13" t="s">
        <v>64</v>
      </c>
      <c r="C47" s="19" t="s">
        <v>65</v>
      </c>
      <c r="D47" s="19" t="s">
        <v>7</v>
      </c>
      <c r="E47" s="19" t="s">
        <v>234</v>
      </c>
      <c r="F47" s="21">
        <v>1082.5</v>
      </c>
      <c r="G47" s="18">
        <f t="shared" si="13"/>
        <v>87.322032332563509</v>
      </c>
      <c r="H47" s="18">
        <f t="shared" si="14"/>
        <v>103.03999815242493</v>
      </c>
      <c r="I47" s="21">
        <v>94526.1</v>
      </c>
      <c r="J47" s="21">
        <v>111540.8</v>
      </c>
      <c r="K47" s="21">
        <v>649.5</v>
      </c>
      <c r="L47" s="21"/>
      <c r="M47" s="21"/>
      <c r="N47" s="21">
        <v>433</v>
      </c>
      <c r="O47" s="23"/>
      <c r="P47" s="55"/>
      <c r="Q47" s="21">
        <f t="shared" si="2"/>
        <v>0</v>
      </c>
      <c r="R47" s="23"/>
      <c r="S47" s="23"/>
      <c r="T47" s="21">
        <f t="shared" si="3"/>
        <v>0</v>
      </c>
      <c r="U47" s="21">
        <f t="shared" si="4"/>
        <v>0</v>
      </c>
      <c r="V47" s="24"/>
      <c r="W47" s="21">
        <f t="shared" si="5"/>
        <v>0</v>
      </c>
      <c r="X47" s="21">
        <f t="shared" si="6"/>
        <v>0</v>
      </c>
      <c r="Y47" s="24"/>
      <c r="Z47" s="21">
        <f t="shared" si="7"/>
        <v>0</v>
      </c>
      <c r="AA47" s="44">
        <f t="shared" si="8"/>
        <v>0</v>
      </c>
      <c r="AB47" s="20"/>
      <c r="AC47" s="44">
        <f t="shared" si="9"/>
        <v>0</v>
      </c>
      <c r="AD47" s="44">
        <f t="shared" si="10"/>
        <v>0</v>
      </c>
      <c r="AE47" s="20"/>
      <c r="AF47" s="44">
        <f t="shared" si="11"/>
        <v>0</v>
      </c>
      <c r="AG47" s="44">
        <f t="shared" si="12"/>
        <v>0</v>
      </c>
    </row>
    <row r="48" spans="1:33" s="17" customFormat="1" ht="33.75" customHeight="1" outlineLevel="2" x14ac:dyDescent="0.2">
      <c r="A48" s="52">
        <v>42</v>
      </c>
      <c r="B48" s="13" t="s">
        <v>109</v>
      </c>
      <c r="C48" s="19" t="s">
        <v>110</v>
      </c>
      <c r="D48" s="19" t="s">
        <v>7</v>
      </c>
      <c r="E48" s="19" t="s">
        <v>238</v>
      </c>
      <c r="F48" s="21">
        <v>1932</v>
      </c>
      <c r="G48" s="18">
        <f t="shared" si="13"/>
        <v>93.38136645962733</v>
      </c>
      <c r="H48" s="18">
        <f t="shared" si="14"/>
        <v>110.19001242236024</v>
      </c>
      <c r="I48" s="21">
        <v>180412.79999999999</v>
      </c>
      <c r="J48" s="21">
        <v>212887.09</v>
      </c>
      <c r="K48" s="21">
        <v>633</v>
      </c>
      <c r="L48" s="21">
        <v>433</v>
      </c>
      <c r="M48" s="21">
        <v>866</v>
      </c>
      <c r="N48" s="21"/>
      <c r="O48" s="23"/>
      <c r="P48" s="56"/>
      <c r="Q48" s="21">
        <f t="shared" si="2"/>
        <v>0</v>
      </c>
      <c r="R48" s="22"/>
      <c r="S48" s="24"/>
      <c r="T48" s="21">
        <f t="shared" si="3"/>
        <v>0</v>
      </c>
      <c r="U48" s="21">
        <f t="shared" si="4"/>
        <v>0</v>
      </c>
      <c r="V48" s="23"/>
      <c r="W48" s="21">
        <f t="shared" si="5"/>
        <v>0</v>
      </c>
      <c r="X48" s="21">
        <f t="shared" si="6"/>
        <v>0</v>
      </c>
      <c r="Y48" s="24"/>
      <c r="Z48" s="21">
        <f t="shared" si="7"/>
        <v>0</v>
      </c>
      <c r="AA48" s="44">
        <f t="shared" si="8"/>
        <v>0</v>
      </c>
      <c r="AB48" s="20"/>
      <c r="AC48" s="44">
        <f t="shared" si="9"/>
        <v>0</v>
      </c>
      <c r="AD48" s="44">
        <f t="shared" si="10"/>
        <v>0</v>
      </c>
      <c r="AE48" s="20"/>
      <c r="AF48" s="44">
        <f t="shared" si="11"/>
        <v>0</v>
      </c>
      <c r="AG48" s="44">
        <f t="shared" si="12"/>
        <v>0</v>
      </c>
    </row>
    <row r="49" spans="1:33" s="17" customFormat="1" ht="11.1" customHeight="1" outlineLevel="2" x14ac:dyDescent="0.2">
      <c r="A49" s="52">
        <v>43</v>
      </c>
      <c r="B49" s="13" t="s">
        <v>111</v>
      </c>
      <c r="C49" s="19" t="s">
        <v>112</v>
      </c>
      <c r="D49" s="19" t="s">
        <v>7</v>
      </c>
      <c r="E49" s="19" t="s">
        <v>234</v>
      </c>
      <c r="F49" s="21">
        <v>866</v>
      </c>
      <c r="G49" s="18">
        <f t="shared" si="13"/>
        <v>74.415277136258652</v>
      </c>
      <c r="H49" s="18">
        <f t="shared" si="14"/>
        <v>87.810027020785199</v>
      </c>
      <c r="I49" s="21">
        <v>64443.63</v>
      </c>
      <c r="J49" s="21">
        <v>76043.47</v>
      </c>
      <c r="K49" s="21">
        <v>216.5</v>
      </c>
      <c r="L49" s="21"/>
      <c r="M49" s="21">
        <v>216.5</v>
      </c>
      <c r="N49" s="21">
        <v>433</v>
      </c>
      <c r="O49" s="23"/>
      <c r="P49" s="55"/>
      <c r="Q49" s="21">
        <f t="shared" si="2"/>
        <v>0</v>
      </c>
      <c r="R49" s="27"/>
      <c r="S49" s="24"/>
      <c r="T49" s="21">
        <f t="shared" si="3"/>
        <v>0</v>
      </c>
      <c r="U49" s="21">
        <f t="shared" si="4"/>
        <v>0</v>
      </c>
      <c r="V49" s="24"/>
      <c r="W49" s="21">
        <f t="shared" si="5"/>
        <v>0</v>
      </c>
      <c r="X49" s="21">
        <f t="shared" si="6"/>
        <v>0</v>
      </c>
      <c r="Y49" s="24"/>
      <c r="Z49" s="21">
        <f t="shared" si="7"/>
        <v>0</v>
      </c>
      <c r="AA49" s="44">
        <f t="shared" si="8"/>
        <v>0</v>
      </c>
      <c r="AB49" s="20"/>
      <c r="AC49" s="44">
        <f t="shared" si="9"/>
        <v>0</v>
      </c>
      <c r="AD49" s="44">
        <f t="shared" si="10"/>
        <v>0</v>
      </c>
      <c r="AE49" s="20"/>
      <c r="AF49" s="44">
        <f t="shared" si="11"/>
        <v>0</v>
      </c>
      <c r="AG49" s="44">
        <f t="shared" si="12"/>
        <v>0</v>
      </c>
    </row>
    <row r="50" spans="1:33" s="17" customFormat="1" ht="11.1" customHeight="1" outlineLevel="2" x14ac:dyDescent="0.2">
      <c r="A50" s="52">
        <v>44</v>
      </c>
      <c r="B50" s="13" t="s">
        <v>113</v>
      </c>
      <c r="C50" s="19" t="s">
        <v>114</v>
      </c>
      <c r="D50" s="19" t="s">
        <v>7</v>
      </c>
      <c r="E50" s="19" t="s">
        <v>234</v>
      </c>
      <c r="F50" s="21">
        <v>216.5</v>
      </c>
      <c r="G50" s="18">
        <f t="shared" si="13"/>
        <v>72.610161662817561</v>
      </c>
      <c r="H50" s="18">
        <f t="shared" si="14"/>
        <v>85.679990762124717</v>
      </c>
      <c r="I50" s="21">
        <v>15720.1</v>
      </c>
      <c r="J50" s="21">
        <v>18549.72</v>
      </c>
      <c r="K50" s="21"/>
      <c r="L50" s="21">
        <v>216.5</v>
      </c>
      <c r="M50" s="21"/>
      <c r="N50" s="21"/>
      <c r="O50" s="23"/>
      <c r="P50" s="56"/>
      <c r="Q50" s="21">
        <f t="shared" si="2"/>
        <v>0</v>
      </c>
      <c r="R50" s="23"/>
      <c r="S50" s="23"/>
      <c r="T50" s="21">
        <f t="shared" si="3"/>
        <v>0</v>
      </c>
      <c r="U50" s="21">
        <f t="shared" si="4"/>
        <v>0</v>
      </c>
      <c r="V50" s="23"/>
      <c r="W50" s="21">
        <f t="shared" si="5"/>
        <v>0</v>
      </c>
      <c r="X50" s="21">
        <f t="shared" si="6"/>
        <v>0</v>
      </c>
      <c r="Y50" s="24"/>
      <c r="Z50" s="21">
        <f t="shared" si="7"/>
        <v>0</v>
      </c>
      <c r="AA50" s="44">
        <f t="shared" si="8"/>
        <v>0</v>
      </c>
      <c r="AB50" s="20"/>
      <c r="AC50" s="44">
        <f t="shared" si="9"/>
        <v>0</v>
      </c>
      <c r="AD50" s="44">
        <f t="shared" si="10"/>
        <v>0</v>
      </c>
      <c r="AE50" s="20"/>
      <c r="AF50" s="44">
        <f t="shared" si="11"/>
        <v>0</v>
      </c>
      <c r="AG50" s="44">
        <f t="shared" si="12"/>
        <v>0</v>
      </c>
    </row>
    <row r="51" spans="1:33" s="17" customFormat="1" ht="11.1" customHeight="1" outlineLevel="2" x14ac:dyDescent="0.2">
      <c r="A51" s="52">
        <v>45</v>
      </c>
      <c r="B51" s="13" t="s">
        <v>66</v>
      </c>
      <c r="C51" s="19" t="s">
        <v>66</v>
      </c>
      <c r="D51" s="19" t="s">
        <v>7</v>
      </c>
      <c r="E51" s="19" t="s">
        <v>234</v>
      </c>
      <c r="F51" s="21">
        <v>216.5</v>
      </c>
      <c r="G51" s="18">
        <f t="shared" si="13"/>
        <v>64.855935334872981</v>
      </c>
      <c r="H51" s="18">
        <f t="shared" si="14"/>
        <v>76.530003695150114</v>
      </c>
      <c r="I51" s="21">
        <v>14041.31</v>
      </c>
      <c r="J51" s="21">
        <v>16568.75</v>
      </c>
      <c r="K51" s="21"/>
      <c r="L51" s="21">
        <v>216.5</v>
      </c>
      <c r="M51" s="21"/>
      <c r="N51" s="21"/>
      <c r="O51" s="27"/>
      <c r="P51" s="56"/>
      <c r="Q51" s="21">
        <f t="shared" si="2"/>
        <v>0</v>
      </c>
      <c r="R51" s="23"/>
      <c r="S51" s="23"/>
      <c r="T51" s="21">
        <f t="shared" si="3"/>
        <v>0</v>
      </c>
      <c r="U51" s="21">
        <f t="shared" si="4"/>
        <v>0</v>
      </c>
      <c r="V51" s="23"/>
      <c r="W51" s="21">
        <f t="shared" si="5"/>
        <v>0</v>
      </c>
      <c r="X51" s="21">
        <f t="shared" si="6"/>
        <v>0</v>
      </c>
      <c r="Y51" s="24"/>
      <c r="Z51" s="21">
        <f t="shared" si="7"/>
        <v>0</v>
      </c>
      <c r="AA51" s="44">
        <f t="shared" si="8"/>
        <v>0</v>
      </c>
      <c r="AB51" s="20"/>
      <c r="AC51" s="44">
        <f t="shared" si="9"/>
        <v>0</v>
      </c>
      <c r="AD51" s="44">
        <f t="shared" si="10"/>
        <v>0</v>
      </c>
      <c r="AE51" s="20"/>
      <c r="AF51" s="44">
        <f t="shared" si="11"/>
        <v>0</v>
      </c>
      <c r="AG51" s="44">
        <f t="shared" si="12"/>
        <v>0</v>
      </c>
    </row>
    <row r="52" spans="1:33" s="17" customFormat="1" ht="21.75" customHeight="1" outlineLevel="2" x14ac:dyDescent="0.2">
      <c r="A52" s="52">
        <v>46</v>
      </c>
      <c r="B52" s="13" t="s">
        <v>67</v>
      </c>
      <c r="C52" s="19" t="s">
        <v>115</v>
      </c>
      <c r="D52" s="19" t="s">
        <v>7</v>
      </c>
      <c r="E52" s="19" t="s">
        <v>239</v>
      </c>
      <c r="F52" s="21">
        <v>400</v>
      </c>
      <c r="G52" s="18">
        <f t="shared" si="13"/>
        <v>178.44069999999999</v>
      </c>
      <c r="H52" s="18">
        <f t="shared" si="14"/>
        <v>210.56002599999999</v>
      </c>
      <c r="I52" s="21">
        <v>71376.28</v>
      </c>
      <c r="J52" s="21">
        <v>84224</v>
      </c>
      <c r="K52" s="21">
        <v>200</v>
      </c>
      <c r="L52" s="21"/>
      <c r="M52" s="21">
        <v>200</v>
      </c>
      <c r="N52" s="21"/>
      <c r="O52" s="23"/>
      <c r="P52" s="55"/>
      <c r="Q52" s="21">
        <f t="shared" si="2"/>
        <v>0</v>
      </c>
      <c r="R52" s="22"/>
      <c r="S52" s="24"/>
      <c r="T52" s="21">
        <f t="shared" si="3"/>
        <v>0</v>
      </c>
      <c r="U52" s="21">
        <f t="shared" si="4"/>
        <v>0</v>
      </c>
      <c r="V52" s="23"/>
      <c r="W52" s="21">
        <f t="shared" si="5"/>
        <v>0</v>
      </c>
      <c r="X52" s="21">
        <f t="shared" si="6"/>
        <v>0</v>
      </c>
      <c r="Y52" s="24"/>
      <c r="Z52" s="21">
        <f t="shared" si="7"/>
        <v>0</v>
      </c>
      <c r="AA52" s="44">
        <f t="shared" si="8"/>
        <v>0</v>
      </c>
      <c r="AB52" s="20"/>
      <c r="AC52" s="44">
        <f t="shared" si="9"/>
        <v>0</v>
      </c>
      <c r="AD52" s="44">
        <f t="shared" si="10"/>
        <v>0</v>
      </c>
      <c r="AE52" s="20"/>
      <c r="AF52" s="44">
        <f t="shared" si="11"/>
        <v>0</v>
      </c>
      <c r="AG52" s="44">
        <f t="shared" si="12"/>
        <v>0</v>
      </c>
    </row>
    <row r="53" spans="1:33" s="17" customFormat="1" ht="23.25" customHeight="1" outlineLevel="2" x14ac:dyDescent="0.2">
      <c r="A53" s="52">
        <v>47</v>
      </c>
      <c r="B53" s="13" t="s">
        <v>67</v>
      </c>
      <c r="C53" s="19" t="s">
        <v>116</v>
      </c>
      <c r="D53" s="19" t="s">
        <v>7</v>
      </c>
      <c r="E53" s="19" t="s">
        <v>239</v>
      </c>
      <c r="F53" s="21">
        <v>100</v>
      </c>
      <c r="G53" s="18">
        <f t="shared" si="13"/>
        <v>295.49150000000003</v>
      </c>
      <c r="H53" s="18">
        <f t="shared" si="14"/>
        <v>348.67997000000003</v>
      </c>
      <c r="I53" s="21">
        <v>29549.15</v>
      </c>
      <c r="J53" s="21">
        <v>34868</v>
      </c>
      <c r="K53" s="21"/>
      <c r="L53" s="21"/>
      <c r="M53" s="21">
        <v>100</v>
      </c>
      <c r="N53" s="21"/>
      <c r="O53" s="24"/>
      <c r="P53" s="55"/>
      <c r="Q53" s="21">
        <f t="shared" si="2"/>
        <v>0</v>
      </c>
      <c r="R53" s="22"/>
      <c r="S53" s="24"/>
      <c r="T53" s="21">
        <f t="shared" si="3"/>
        <v>0</v>
      </c>
      <c r="U53" s="21">
        <f t="shared" si="4"/>
        <v>0</v>
      </c>
      <c r="V53" s="23"/>
      <c r="W53" s="21">
        <f t="shared" si="5"/>
        <v>0</v>
      </c>
      <c r="X53" s="21">
        <f t="shared" si="6"/>
        <v>0</v>
      </c>
      <c r="Y53" s="24"/>
      <c r="Z53" s="21">
        <f t="shared" si="7"/>
        <v>0</v>
      </c>
      <c r="AA53" s="44">
        <f t="shared" si="8"/>
        <v>0</v>
      </c>
      <c r="AB53" s="20"/>
      <c r="AC53" s="44">
        <f t="shared" si="9"/>
        <v>0</v>
      </c>
      <c r="AD53" s="44">
        <f t="shared" si="10"/>
        <v>0</v>
      </c>
      <c r="AE53" s="20"/>
      <c r="AF53" s="44">
        <f t="shared" si="11"/>
        <v>0</v>
      </c>
      <c r="AG53" s="44">
        <f t="shared" si="12"/>
        <v>0</v>
      </c>
    </row>
    <row r="54" spans="1:33" s="17" customFormat="1" ht="33" customHeight="1" outlineLevel="2" x14ac:dyDescent="0.2">
      <c r="A54" s="52">
        <v>48</v>
      </c>
      <c r="B54" s="13" t="s">
        <v>69</v>
      </c>
      <c r="C54" s="19" t="s">
        <v>70</v>
      </c>
      <c r="D54" s="19" t="s">
        <v>7</v>
      </c>
      <c r="E54" s="19" t="s">
        <v>240</v>
      </c>
      <c r="F54" s="21">
        <v>789.5</v>
      </c>
      <c r="G54" s="18">
        <f t="shared" si="13"/>
        <v>88.457618746041788</v>
      </c>
      <c r="H54" s="18">
        <f t="shared" si="14"/>
        <v>104.37999012032931</v>
      </c>
      <c r="I54" s="21">
        <v>69837.289999999994</v>
      </c>
      <c r="J54" s="21">
        <v>82408.009999999995</v>
      </c>
      <c r="K54" s="21">
        <v>433</v>
      </c>
      <c r="L54" s="21"/>
      <c r="M54" s="21">
        <v>356.5</v>
      </c>
      <c r="N54" s="21"/>
      <c r="O54" s="24"/>
      <c r="P54" s="55"/>
      <c r="Q54" s="21">
        <f t="shared" si="2"/>
        <v>0</v>
      </c>
      <c r="R54" s="27"/>
      <c r="S54" s="24"/>
      <c r="T54" s="21">
        <f t="shared" si="3"/>
        <v>0</v>
      </c>
      <c r="U54" s="21">
        <f t="shared" si="4"/>
        <v>0</v>
      </c>
      <c r="V54" s="23"/>
      <c r="W54" s="21">
        <f t="shared" si="5"/>
        <v>0</v>
      </c>
      <c r="X54" s="21">
        <f t="shared" si="6"/>
        <v>0</v>
      </c>
      <c r="Y54" s="24"/>
      <c r="Z54" s="21">
        <f t="shared" si="7"/>
        <v>0</v>
      </c>
      <c r="AA54" s="44">
        <f t="shared" si="8"/>
        <v>0</v>
      </c>
      <c r="AB54" s="20"/>
      <c r="AC54" s="44">
        <f t="shared" si="9"/>
        <v>0</v>
      </c>
      <c r="AD54" s="44">
        <f t="shared" si="10"/>
        <v>0</v>
      </c>
      <c r="AE54" s="20"/>
      <c r="AF54" s="44">
        <f t="shared" si="11"/>
        <v>0</v>
      </c>
      <c r="AG54" s="44">
        <f t="shared" si="12"/>
        <v>0</v>
      </c>
    </row>
    <row r="55" spans="1:33" s="17" customFormat="1" ht="27" customHeight="1" outlineLevel="2" x14ac:dyDescent="0.2">
      <c r="A55" s="52">
        <v>49</v>
      </c>
      <c r="B55" s="13" t="s">
        <v>117</v>
      </c>
      <c r="C55" s="19" t="s">
        <v>118</v>
      </c>
      <c r="D55" s="19" t="s">
        <v>7</v>
      </c>
      <c r="E55" s="19" t="s">
        <v>239</v>
      </c>
      <c r="F55" s="21">
        <v>220</v>
      </c>
      <c r="G55" s="18">
        <f t="shared" si="13"/>
        <v>84.94913636363637</v>
      </c>
      <c r="H55" s="18">
        <f t="shared" si="14"/>
        <v>100.23998090909092</v>
      </c>
      <c r="I55" s="21">
        <v>18688.810000000001</v>
      </c>
      <c r="J55" s="21">
        <v>22052.799999999999</v>
      </c>
      <c r="K55" s="21"/>
      <c r="L55" s="21">
        <v>220</v>
      </c>
      <c r="M55" s="21"/>
      <c r="N55" s="21"/>
      <c r="O55" s="23"/>
      <c r="P55" s="56"/>
      <c r="Q55" s="21">
        <f t="shared" si="2"/>
        <v>0</v>
      </c>
      <c r="R55" s="23"/>
      <c r="S55" s="23"/>
      <c r="T55" s="21">
        <f t="shared" si="3"/>
        <v>0</v>
      </c>
      <c r="U55" s="21">
        <f t="shared" si="4"/>
        <v>0</v>
      </c>
      <c r="V55" s="23"/>
      <c r="W55" s="21">
        <f t="shared" si="5"/>
        <v>0</v>
      </c>
      <c r="X55" s="21">
        <f t="shared" si="6"/>
        <v>0</v>
      </c>
      <c r="Y55" s="24"/>
      <c r="Z55" s="21">
        <f t="shared" si="7"/>
        <v>0</v>
      </c>
      <c r="AA55" s="44">
        <f t="shared" si="8"/>
        <v>0</v>
      </c>
      <c r="AB55" s="20"/>
      <c r="AC55" s="44">
        <f t="shared" si="9"/>
        <v>0</v>
      </c>
      <c r="AD55" s="44">
        <f t="shared" si="10"/>
        <v>0</v>
      </c>
      <c r="AE55" s="20"/>
      <c r="AF55" s="44">
        <f t="shared" si="11"/>
        <v>0</v>
      </c>
      <c r="AG55" s="44">
        <f t="shared" si="12"/>
        <v>0</v>
      </c>
    </row>
    <row r="56" spans="1:33" s="17" customFormat="1" ht="11.1" customHeight="1" outlineLevel="2" x14ac:dyDescent="0.2">
      <c r="A56" s="52">
        <v>50</v>
      </c>
      <c r="B56" s="13" t="s">
        <v>71</v>
      </c>
      <c r="C56" s="19" t="s">
        <v>72</v>
      </c>
      <c r="D56" s="19" t="s">
        <v>7</v>
      </c>
      <c r="E56" s="19" t="s">
        <v>234</v>
      </c>
      <c r="F56" s="21">
        <v>3031</v>
      </c>
      <c r="G56" s="18">
        <f t="shared" si="13"/>
        <v>67.389976905311769</v>
      </c>
      <c r="H56" s="18">
        <f t="shared" si="14"/>
        <v>79.520172748267882</v>
      </c>
      <c r="I56" s="21">
        <v>204259.02</v>
      </c>
      <c r="J56" s="21">
        <v>241025.12</v>
      </c>
      <c r="K56" s="21">
        <v>866</v>
      </c>
      <c r="L56" s="21">
        <v>649.5</v>
      </c>
      <c r="M56" s="21">
        <v>866</v>
      </c>
      <c r="N56" s="21">
        <v>649.5</v>
      </c>
      <c r="O56" s="23"/>
      <c r="P56" s="56"/>
      <c r="Q56" s="21">
        <f t="shared" si="2"/>
        <v>0</v>
      </c>
      <c r="R56" s="22"/>
      <c r="S56" s="24"/>
      <c r="T56" s="21">
        <f t="shared" si="3"/>
        <v>0</v>
      </c>
      <c r="U56" s="21">
        <f t="shared" si="4"/>
        <v>0</v>
      </c>
      <c r="V56" s="24"/>
      <c r="W56" s="21">
        <f t="shared" si="5"/>
        <v>0</v>
      </c>
      <c r="X56" s="21">
        <f t="shared" si="6"/>
        <v>0</v>
      </c>
      <c r="Y56" s="24"/>
      <c r="Z56" s="21">
        <f t="shared" si="7"/>
        <v>0</v>
      </c>
      <c r="AA56" s="44">
        <f t="shared" si="8"/>
        <v>0</v>
      </c>
      <c r="AB56" s="20"/>
      <c r="AC56" s="44">
        <f t="shared" si="9"/>
        <v>0</v>
      </c>
      <c r="AD56" s="44">
        <f t="shared" si="10"/>
        <v>0</v>
      </c>
      <c r="AE56" s="20"/>
      <c r="AF56" s="44">
        <f t="shared" si="11"/>
        <v>0</v>
      </c>
      <c r="AG56" s="44">
        <f t="shared" si="12"/>
        <v>0</v>
      </c>
    </row>
    <row r="57" spans="1:33" s="17" customFormat="1" ht="11.1" customHeight="1" outlineLevel="2" x14ac:dyDescent="0.2">
      <c r="A57" s="52">
        <v>51</v>
      </c>
      <c r="B57" s="13" t="s">
        <v>119</v>
      </c>
      <c r="C57" s="19" t="s">
        <v>120</v>
      </c>
      <c r="D57" s="19" t="s">
        <v>121</v>
      </c>
      <c r="E57" s="19"/>
      <c r="F57" s="21">
        <v>10</v>
      </c>
      <c r="G57" s="18">
        <f t="shared" si="13"/>
        <v>251.52500000000001</v>
      </c>
      <c r="H57" s="18">
        <f t="shared" si="14"/>
        <v>296.79949999999997</v>
      </c>
      <c r="I57" s="21">
        <v>2515.25</v>
      </c>
      <c r="J57" s="21">
        <v>2968</v>
      </c>
      <c r="K57" s="21">
        <v>10</v>
      </c>
      <c r="L57" s="21"/>
      <c r="M57" s="21"/>
      <c r="N57" s="21"/>
      <c r="O57" s="22"/>
      <c r="P57" s="55"/>
      <c r="Q57" s="21">
        <f t="shared" si="2"/>
        <v>0</v>
      </c>
      <c r="R57" s="23"/>
      <c r="S57" s="23"/>
      <c r="T57" s="21">
        <f t="shared" si="3"/>
        <v>0</v>
      </c>
      <c r="U57" s="21">
        <f t="shared" si="4"/>
        <v>0</v>
      </c>
      <c r="V57" s="23"/>
      <c r="W57" s="21">
        <f t="shared" si="5"/>
        <v>0</v>
      </c>
      <c r="X57" s="21">
        <f t="shared" si="6"/>
        <v>0</v>
      </c>
      <c r="Y57" s="24"/>
      <c r="Z57" s="21">
        <f t="shared" si="7"/>
        <v>0</v>
      </c>
      <c r="AA57" s="44">
        <f t="shared" si="8"/>
        <v>0</v>
      </c>
      <c r="AB57" s="20"/>
      <c r="AC57" s="44">
        <f t="shared" si="9"/>
        <v>0</v>
      </c>
      <c r="AD57" s="44">
        <f t="shared" si="10"/>
        <v>0</v>
      </c>
      <c r="AE57" s="20"/>
      <c r="AF57" s="44">
        <f t="shared" si="11"/>
        <v>0</v>
      </c>
      <c r="AG57" s="44">
        <f t="shared" si="12"/>
        <v>0</v>
      </c>
    </row>
    <row r="58" spans="1:33" s="11" customFormat="1" ht="11.1" customHeight="1" outlineLevel="2" x14ac:dyDescent="0.2">
      <c r="A58" s="53"/>
      <c r="B58" s="4" t="s">
        <v>195</v>
      </c>
      <c r="C58" s="5"/>
      <c r="D58" s="5"/>
      <c r="E58" s="5"/>
      <c r="F58" s="6"/>
      <c r="G58" s="7"/>
      <c r="H58" s="7"/>
      <c r="I58" s="6">
        <f>SUM(I7:I57)</f>
        <v>4187829</v>
      </c>
      <c r="J58" s="6">
        <f>SUM(J7:J57)</f>
        <v>4941637.3599999985</v>
      </c>
      <c r="K58" s="42"/>
      <c r="L58" s="40"/>
      <c r="M58" s="40"/>
      <c r="N58" s="40"/>
      <c r="O58" s="10"/>
      <c r="P58" s="8"/>
      <c r="Q58" s="40"/>
      <c r="R58" s="8"/>
      <c r="S58" s="8"/>
      <c r="T58" s="6">
        <f>SUM(T7:T57)</f>
        <v>0</v>
      </c>
      <c r="U58" s="6">
        <f t="shared" ref="U58:AG58" si="15">SUM(U7:U57)</f>
        <v>0</v>
      </c>
      <c r="V58" s="6">
        <f t="shared" si="15"/>
        <v>0</v>
      </c>
      <c r="W58" s="6">
        <f t="shared" si="15"/>
        <v>0</v>
      </c>
      <c r="X58" s="6">
        <f t="shared" si="15"/>
        <v>0</v>
      </c>
      <c r="Y58" s="6">
        <f t="shared" si="15"/>
        <v>0</v>
      </c>
      <c r="Z58" s="6">
        <f t="shared" si="15"/>
        <v>0</v>
      </c>
      <c r="AA58" s="6">
        <f t="shared" si="15"/>
        <v>0</v>
      </c>
      <c r="AB58" s="6">
        <f t="shared" si="15"/>
        <v>0</v>
      </c>
      <c r="AC58" s="6">
        <f t="shared" si="15"/>
        <v>0</v>
      </c>
      <c r="AD58" s="6">
        <f t="shared" si="15"/>
        <v>0</v>
      </c>
      <c r="AE58" s="6">
        <f t="shared" si="15"/>
        <v>0</v>
      </c>
      <c r="AF58" s="6">
        <f t="shared" si="15"/>
        <v>0</v>
      </c>
      <c r="AG58" s="6">
        <f t="shared" si="15"/>
        <v>0</v>
      </c>
    </row>
    <row r="59" spans="1:33" s="11" customFormat="1" ht="27" customHeight="1" outlineLevel="2" x14ac:dyDescent="0.2">
      <c r="A59" s="53"/>
      <c r="B59" s="60" t="s">
        <v>196</v>
      </c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2"/>
    </row>
    <row r="60" spans="1:33" s="17" customFormat="1" ht="16.5" customHeight="1" x14ac:dyDescent="0.2">
      <c r="A60" s="52"/>
      <c r="B60" s="63" t="s">
        <v>198</v>
      </c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5"/>
    </row>
    <row r="61" spans="1:33" s="17" customFormat="1" ht="11.1" customHeight="1" outlineLevel="2" x14ac:dyDescent="0.2">
      <c r="A61" s="52">
        <v>1</v>
      </c>
      <c r="B61" s="13" t="s">
        <v>5</v>
      </c>
      <c r="C61" s="19" t="s">
        <v>6</v>
      </c>
      <c r="D61" s="19" t="s">
        <v>7</v>
      </c>
      <c r="E61" s="54">
        <v>20</v>
      </c>
      <c r="F61" s="21">
        <v>120</v>
      </c>
      <c r="G61" s="18">
        <f t="shared" si="13"/>
        <v>289.49150000000003</v>
      </c>
      <c r="H61" s="18">
        <f t="shared" si="14"/>
        <v>341.59997000000004</v>
      </c>
      <c r="I61" s="21">
        <v>34738.980000000003</v>
      </c>
      <c r="J61" s="21">
        <v>40992</v>
      </c>
      <c r="K61" s="36"/>
      <c r="L61" s="36"/>
      <c r="M61" s="35">
        <v>120</v>
      </c>
      <c r="N61" s="36"/>
      <c r="O61" s="23"/>
      <c r="P61" s="23" t="s">
        <v>218</v>
      </c>
      <c r="Q61" s="21">
        <f>V61+Y61+AB61+AE61</f>
        <v>0</v>
      </c>
      <c r="R61" s="22"/>
      <c r="S61" s="24"/>
      <c r="T61" s="21">
        <f>Q61*R61</f>
        <v>0</v>
      </c>
      <c r="U61" s="21">
        <f>Q61*S61</f>
        <v>0</v>
      </c>
      <c r="V61" s="23"/>
      <c r="W61" s="21">
        <f>V61*R61</f>
        <v>0</v>
      </c>
      <c r="X61" s="21">
        <f>V61*S61</f>
        <v>0</v>
      </c>
      <c r="Y61" s="24"/>
      <c r="Z61" s="21">
        <f>Y61*R61</f>
        <v>0</v>
      </c>
      <c r="AA61" s="44">
        <f>Y61*S61</f>
        <v>0</v>
      </c>
      <c r="AB61" s="20"/>
      <c r="AC61" s="44">
        <f>AB61*R61</f>
        <v>0</v>
      </c>
      <c r="AD61" s="44">
        <f>AB61*S61</f>
        <v>0</v>
      </c>
      <c r="AE61" s="20"/>
      <c r="AF61" s="44">
        <f>AE61*R61</f>
        <v>0</v>
      </c>
      <c r="AG61" s="44">
        <f>AE61*S61</f>
        <v>0</v>
      </c>
    </row>
    <row r="62" spans="1:33" s="17" customFormat="1" ht="11.1" customHeight="1" outlineLevel="2" x14ac:dyDescent="0.2">
      <c r="A62" s="52">
        <v>2</v>
      </c>
      <c r="B62" s="13" t="s">
        <v>77</v>
      </c>
      <c r="C62" s="19" t="s">
        <v>78</v>
      </c>
      <c r="D62" s="19" t="s">
        <v>7</v>
      </c>
      <c r="E62" s="54" t="s">
        <v>210</v>
      </c>
      <c r="F62" s="21">
        <v>220</v>
      </c>
      <c r="G62" s="18">
        <f t="shared" si="13"/>
        <v>51.906772727272724</v>
      </c>
      <c r="H62" s="18">
        <f t="shared" si="14"/>
        <v>61.249991818181812</v>
      </c>
      <c r="I62" s="21">
        <v>11419.49</v>
      </c>
      <c r="J62" s="21">
        <v>13475</v>
      </c>
      <c r="K62" s="35">
        <v>120</v>
      </c>
      <c r="L62" s="36"/>
      <c r="M62" s="35">
        <v>100</v>
      </c>
      <c r="N62" s="36"/>
      <c r="O62" s="23"/>
      <c r="P62" s="23"/>
      <c r="Q62" s="21">
        <f t="shared" ref="Q62:Q109" si="16">V62+Y62+AB62+AE62</f>
        <v>0</v>
      </c>
      <c r="R62" s="22"/>
      <c r="S62" s="24"/>
      <c r="T62" s="21">
        <f t="shared" ref="T62:T109" si="17">Q62*R62</f>
        <v>0</v>
      </c>
      <c r="U62" s="21">
        <f t="shared" ref="U62:U109" si="18">Q62*S62</f>
        <v>0</v>
      </c>
      <c r="V62" s="23"/>
      <c r="W62" s="21">
        <f t="shared" ref="W62:W109" si="19">V62*R62</f>
        <v>0</v>
      </c>
      <c r="X62" s="21">
        <f t="shared" ref="X62:X109" si="20">V62*S62</f>
        <v>0</v>
      </c>
      <c r="Y62" s="24"/>
      <c r="Z62" s="21">
        <f t="shared" ref="Z62:Z109" si="21">Y62*R62</f>
        <v>0</v>
      </c>
      <c r="AA62" s="44">
        <f t="shared" ref="AA62:AA109" si="22">Y62*S62</f>
        <v>0</v>
      </c>
      <c r="AB62" s="20"/>
      <c r="AC62" s="44">
        <f t="shared" ref="AC62:AC109" si="23">AB62*R62</f>
        <v>0</v>
      </c>
      <c r="AD62" s="44">
        <f t="shared" ref="AD62:AD109" si="24">AB62*S62</f>
        <v>0</v>
      </c>
      <c r="AE62" s="20"/>
      <c r="AF62" s="44">
        <f t="shared" ref="AF62:AF109" si="25">AE62*R62</f>
        <v>0</v>
      </c>
      <c r="AG62" s="44">
        <f t="shared" ref="AG62:AG109" si="26">AE62*S62</f>
        <v>0</v>
      </c>
    </row>
    <row r="63" spans="1:33" s="17" customFormat="1" ht="11.1" customHeight="1" outlineLevel="2" x14ac:dyDescent="0.2">
      <c r="A63" s="52">
        <v>3</v>
      </c>
      <c r="B63" s="13" t="s">
        <v>8</v>
      </c>
      <c r="C63" s="19" t="s">
        <v>9</v>
      </c>
      <c r="D63" s="19" t="s">
        <v>10</v>
      </c>
      <c r="E63" s="54">
        <v>10</v>
      </c>
      <c r="F63" s="21">
        <v>240</v>
      </c>
      <c r="G63" s="18">
        <f t="shared" si="13"/>
        <v>83.855999999999995</v>
      </c>
      <c r="H63" s="18">
        <f t="shared" si="14"/>
        <v>98.950079999999986</v>
      </c>
      <c r="I63" s="21">
        <v>20125.439999999999</v>
      </c>
      <c r="J63" s="21">
        <v>23748</v>
      </c>
      <c r="K63" s="35">
        <v>60</v>
      </c>
      <c r="L63" s="35">
        <v>60</v>
      </c>
      <c r="M63" s="35">
        <v>60</v>
      </c>
      <c r="N63" s="35">
        <v>60</v>
      </c>
      <c r="O63" s="22"/>
      <c r="P63" s="24"/>
      <c r="Q63" s="21">
        <f t="shared" si="16"/>
        <v>0</v>
      </c>
      <c r="R63" s="22"/>
      <c r="S63" s="24"/>
      <c r="T63" s="21">
        <f t="shared" si="17"/>
        <v>0</v>
      </c>
      <c r="U63" s="21">
        <f t="shared" si="18"/>
        <v>0</v>
      </c>
      <c r="V63" s="24"/>
      <c r="W63" s="21">
        <f t="shared" si="19"/>
        <v>0</v>
      </c>
      <c r="X63" s="21">
        <f t="shared" si="20"/>
        <v>0</v>
      </c>
      <c r="Y63" s="24"/>
      <c r="Z63" s="21">
        <f t="shared" si="21"/>
        <v>0</v>
      </c>
      <c r="AA63" s="44">
        <f t="shared" si="22"/>
        <v>0</v>
      </c>
      <c r="AB63" s="20"/>
      <c r="AC63" s="44">
        <f t="shared" si="23"/>
        <v>0</v>
      </c>
      <c r="AD63" s="44">
        <f t="shared" si="24"/>
        <v>0</v>
      </c>
      <c r="AE63" s="20"/>
      <c r="AF63" s="44">
        <f t="shared" si="25"/>
        <v>0</v>
      </c>
      <c r="AG63" s="44">
        <f t="shared" si="26"/>
        <v>0</v>
      </c>
    </row>
    <row r="64" spans="1:33" s="17" customFormat="1" ht="11.1" customHeight="1" outlineLevel="2" x14ac:dyDescent="0.2">
      <c r="A64" s="52">
        <v>4</v>
      </c>
      <c r="B64" s="13" t="s">
        <v>13</v>
      </c>
      <c r="C64" s="19" t="s">
        <v>14</v>
      </c>
      <c r="D64" s="19" t="s">
        <v>229</v>
      </c>
      <c r="E64" s="54" t="s">
        <v>211</v>
      </c>
      <c r="F64" s="21">
        <v>880</v>
      </c>
      <c r="G64" s="18">
        <f t="shared" si="13"/>
        <v>66.440681818181815</v>
      </c>
      <c r="H64" s="18">
        <f t="shared" si="14"/>
        <v>78.400004545454536</v>
      </c>
      <c r="I64" s="21">
        <v>58467.8</v>
      </c>
      <c r="J64" s="21">
        <v>68992</v>
      </c>
      <c r="K64" s="35">
        <v>260</v>
      </c>
      <c r="L64" s="35">
        <v>150</v>
      </c>
      <c r="M64" s="35">
        <v>290</v>
      </c>
      <c r="N64" s="35">
        <v>180</v>
      </c>
      <c r="O64" s="22"/>
      <c r="P64" s="24"/>
      <c r="Q64" s="21">
        <f t="shared" si="16"/>
        <v>0</v>
      </c>
      <c r="R64" s="22"/>
      <c r="S64" s="24"/>
      <c r="T64" s="21">
        <f t="shared" si="17"/>
        <v>0</v>
      </c>
      <c r="U64" s="21">
        <f t="shared" si="18"/>
        <v>0</v>
      </c>
      <c r="V64" s="24"/>
      <c r="W64" s="21">
        <f t="shared" si="19"/>
        <v>0</v>
      </c>
      <c r="X64" s="21">
        <f t="shared" si="20"/>
        <v>0</v>
      </c>
      <c r="Y64" s="24"/>
      <c r="Z64" s="21">
        <f t="shared" si="21"/>
        <v>0</v>
      </c>
      <c r="AA64" s="44">
        <f t="shared" si="22"/>
        <v>0</v>
      </c>
      <c r="AB64" s="20"/>
      <c r="AC64" s="44">
        <f t="shared" si="23"/>
        <v>0</v>
      </c>
      <c r="AD64" s="44">
        <f t="shared" si="24"/>
        <v>0</v>
      </c>
      <c r="AE64" s="20"/>
      <c r="AF64" s="44">
        <f t="shared" si="25"/>
        <v>0</v>
      </c>
      <c r="AG64" s="44">
        <f t="shared" si="26"/>
        <v>0</v>
      </c>
    </row>
    <row r="65" spans="1:33" s="17" customFormat="1" ht="11.1" customHeight="1" outlineLevel="2" x14ac:dyDescent="0.2">
      <c r="A65" s="52">
        <v>5</v>
      </c>
      <c r="B65" s="13" t="s">
        <v>15</v>
      </c>
      <c r="C65" s="19" t="s">
        <v>16</v>
      </c>
      <c r="D65" s="19" t="s">
        <v>10</v>
      </c>
      <c r="E65" s="54">
        <v>0.91</v>
      </c>
      <c r="F65" s="21">
        <v>123.28</v>
      </c>
      <c r="G65" s="18">
        <f t="shared" si="13"/>
        <v>127.18632381570409</v>
      </c>
      <c r="H65" s="18">
        <f t="shared" si="14"/>
        <v>150.07986210253083</v>
      </c>
      <c r="I65" s="21">
        <v>15679.53</v>
      </c>
      <c r="J65" s="21">
        <v>18501.849999999999</v>
      </c>
      <c r="K65" s="38">
        <v>43.24</v>
      </c>
      <c r="L65" s="38">
        <v>26.68</v>
      </c>
      <c r="M65" s="38">
        <v>26.68</v>
      </c>
      <c r="N65" s="38">
        <v>26.68</v>
      </c>
      <c r="O65" s="23"/>
      <c r="P65" s="24"/>
      <c r="Q65" s="21">
        <f t="shared" si="16"/>
        <v>0</v>
      </c>
      <c r="R65" s="26"/>
      <c r="S65" s="24"/>
      <c r="T65" s="21">
        <f t="shared" si="17"/>
        <v>0</v>
      </c>
      <c r="U65" s="21">
        <f t="shared" si="18"/>
        <v>0</v>
      </c>
      <c r="V65" s="24"/>
      <c r="W65" s="21">
        <f t="shared" si="19"/>
        <v>0</v>
      </c>
      <c r="X65" s="21">
        <f t="shared" si="20"/>
        <v>0</v>
      </c>
      <c r="Y65" s="24"/>
      <c r="Z65" s="21">
        <f t="shared" si="21"/>
        <v>0</v>
      </c>
      <c r="AA65" s="44">
        <f t="shared" si="22"/>
        <v>0</v>
      </c>
      <c r="AB65" s="20"/>
      <c r="AC65" s="44">
        <f t="shared" si="23"/>
        <v>0</v>
      </c>
      <c r="AD65" s="44">
        <f t="shared" si="24"/>
        <v>0</v>
      </c>
      <c r="AE65" s="20"/>
      <c r="AF65" s="44">
        <f t="shared" si="25"/>
        <v>0</v>
      </c>
      <c r="AG65" s="44">
        <f t="shared" si="26"/>
        <v>0</v>
      </c>
    </row>
    <row r="66" spans="1:33" s="17" customFormat="1" ht="11.1" customHeight="1" outlineLevel="2" x14ac:dyDescent="0.2">
      <c r="A66" s="52">
        <v>6</v>
      </c>
      <c r="B66" s="13" t="s">
        <v>21</v>
      </c>
      <c r="C66" s="19" t="s">
        <v>22</v>
      </c>
      <c r="D66" s="19" t="s">
        <v>7</v>
      </c>
      <c r="E66" s="54">
        <v>1</v>
      </c>
      <c r="F66" s="21">
        <v>33</v>
      </c>
      <c r="G66" s="18">
        <f t="shared" si="13"/>
        <v>370.16969696969699</v>
      </c>
      <c r="H66" s="18">
        <f t="shared" si="14"/>
        <v>436.80024242424241</v>
      </c>
      <c r="I66" s="21">
        <v>12215.6</v>
      </c>
      <c r="J66" s="21">
        <v>14414.4</v>
      </c>
      <c r="K66" s="35">
        <v>33</v>
      </c>
      <c r="L66" s="36"/>
      <c r="M66" s="36"/>
      <c r="N66" s="36"/>
      <c r="O66" s="22"/>
      <c r="P66" s="23"/>
      <c r="Q66" s="21">
        <f t="shared" si="16"/>
        <v>0</v>
      </c>
      <c r="R66" s="23"/>
      <c r="S66" s="23"/>
      <c r="T66" s="21">
        <f t="shared" si="17"/>
        <v>0</v>
      </c>
      <c r="U66" s="21">
        <f t="shared" si="18"/>
        <v>0</v>
      </c>
      <c r="V66" s="23"/>
      <c r="W66" s="21">
        <f t="shared" si="19"/>
        <v>0</v>
      </c>
      <c r="X66" s="21">
        <f t="shared" si="20"/>
        <v>0</v>
      </c>
      <c r="Y66" s="24"/>
      <c r="Z66" s="21">
        <f t="shared" si="21"/>
        <v>0</v>
      </c>
      <c r="AA66" s="44">
        <f t="shared" si="22"/>
        <v>0</v>
      </c>
      <c r="AB66" s="20"/>
      <c r="AC66" s="44">
        <f t="shared" si="23"/>
        <v>0</v>
      </c>
      <c r="AD66" s="44">
        <f t="shared" si="24"/>
        <v>0</v>
      </c>
      <c r="AE66" s="20"/>
      <c r="AF66" s="44">
        <f t="shared" si="25"/>
        <v>0</v>
      </c>
      <c r="AG66" s="44">
        <f t="shared" si="26"/>
        <v>0</v>
      </c>
    </row>
    <row r="67" spans="1:33" s="17" customFormat="1" ht="11.1" customHeight="1" outlineLevel="2" x14ac:dyDescent="0.2">
      <c r="A67" s="52">
        <v>7</v>
      </c>
      <c r="B67" s="13" t="s">
        <v>23</v>
      </c>
      <c r="C67" s="19" t="s">
        <v>24</v>
      </c>
      <c r="D67" s="19" t="s">
        <v>7</v>
      </c>
      <c r="E67" s="54">
        <v>20</v>
      </c>
      <c r="F67" s="21">
        <v>560</v>
      </c>
      <c r="G67" s="18">
        <f t="shared" si="13"/>
        <v>219.25423214285715</v>
      </c>
      <c r="H67" s="18">
        <f t="shared" si="14"/>
        <v>258.7199939285714</v>
      </c>
      <c r="I67" s="21">
        <v>122782.37</v>
      </c>
      <c r="J67" s="21">
        <v>144883.20000000001</v>
      </c>
      <c r="K67" s="35">
        <v>80</v>
      </c>
      <c r="L67" s="36"/>
      <c r="M67" s="35">
        <v>480</v>
      </c>
      <c r="N67" s="36"/>
      <c r="O67" s="22"/>
      <c r="P67" s="23" t="s">
        <v>218</v>
      </c>
      <c r="Q67" s="21">
        <f t="shared" si="16"/>
        <v>0</v>
      </c>
      <c r="R67" s="22"/>
      <c r="S67" s="24"/>
      <c r="T67" s="21">
        <f t="shared" si="17"/>
        <v>0</v>
      </c>
      <c r="U67" s="21">
        <f t="shared" si="18"/>
        <v>0</v>
      </c>
      <c r="V67" s="23"/>
      <c r="W67" s="21">
        <f t="shared" si="19"/>
        <v>0</v>
      </c>
      <c r="X67" s="21">
        <f t="shared" si="20"/>
        <v>0</v>
      </c>
      <c r="Y67" s="24"/>
      <c r="Z67" s="21">
        <f t="shared" si="21"/>
        <v>0</v>
      </c>
      <c r="AA67" s="44">
        <f t="shared" si="22"/>
        <v>0</v>
      </c>
      <c r="AB67" s="20"/>
      <c r="AC67" s="44">
        <f t="shared" si="23"/>
        <v>0</v>
      </c>
      <c r="AD67" s="44">
        <f t="shared" si="24"/>
        <v>0</v>
      </c>
      <c r="AE67" s="20"/>
      <c r="AF67" s="44">
        <f t="shared" si="25"/>
        <v>0</v>
      </c>
      <c r="AG67" s="44">
        <f t="shared" si="26"/>
        <v>0</v>
      </c>
    </row>
    <row r="68" spans="1:33" s="17" customFormat="1" ht="11.1" customHeight="1" outlineLevel="2" x14ac:dyDescent="0.2">
      <c r="A68" s="52">
        <v>8</v>
      </c>
      <c r="B68" s="13" t="s">
        <v>28</v>
      </c>
      <c r="C68" s="19" t="s">
        <v>29</v>
      </c>
      <c r="D68" s="19" t="s">
        <v>7</v>
      </c>
      <c r="E68" s="54" t="s">
        <v>212</v>
      </c>
      <c r="F68" s="21">
        <v>1260</v>
      </c>
      <c r="G68" s="18">
        <f t="shared" si="13"/>
        <v>60.745761904761906</v>
      </c>
      <c r="H68" s="18">
        <f t="shared" si="14"/>
        <v>71.679999047619049</v>
      </c>
      <c r="I68" s="21">
        <v>76539.66</v>
      </c>
      <c r="J68" s="21">
        <v>90316.800000000003</v>
      </c>
      <c r="K68" s="35">
        <v>440</v>
      </c>
      <c r="L68" s="35">
        <v>240</v>
      </c>
      <c r="M68" s="35">
        <v>330</v>
      </c>
      <c r="N68" s="35">
        <v>250</v>
      </c>
      <c r="O68" s="23"/>
      <c r="P68" s="24"/>
      <c r="Q68" s="21">
        <f t="shared" si="16"/>
        <v>0</v>
      </c>
      <c r="R68" s="22"/>
      <c r="S68" s="24"/>
      <c r="T68" s="21">
        <f t="shared" si="17"/>
        <v>0</v>
      </c>
      <c r="U68" s="21">
        <f t="shared" si="18"/>
        <v>0</v>
      </c>
      <c r="V68" s="24"/>
      <c r="W68" s="21">
        <f t="shared" si="19"/>
        <v>0</v>
      </c>
      <c r="X68" s="21">
        <f t="shared" si="20"/>
        <v>0</v>
      </c>
      <c r="Y68" s="24"/>
      <c r="Z68" s="21">
        <f t="shared" si="21"/>
        <v>0</v>
      </c>
      <c r="AA68" s="44">
        <f t="shared" si="22"/>
        <v>0</v>
      </c>
      <c r="AB68" s="20"/>
      <c r="AC68" s="44">
        <f t="shared" si="23"/>
        <v>0</v>
      </c>
      <c r="AD68" s="44">
        <f t="shared" si="24"/>
        <v>0</v>
      </c>
      <c r="AE68" s="20"/>
      <c r="AF68" s="44">
        <f t="shared" si="25"/>
        <v>0</v>
      </c>
      <c r="AG68" s="44">
        <f t="shared" si="26"/>
        <v>0</v>
      </c>
    </row>
    <row r="69" spans="1:33" s="17" customFormat="1" ht="11.1" customHeight="1" outlineLevel="2" x14ac:dyDescent="0.2">
      <c r="A69" s="52">
        <v>9</v>
      </c>
      <c r="B69" s="13" t="s">
        <v>32</v>
      </c>
      <c r="C69" s="19" t="s">
        <v>33</v>
      </c>
      <c r="D69" s="19" t="s">
        <v>7</v>
      </c>
      <c r="E69" s="54">
        <v>20</v>
      </c>
      <c r="F69" s="21">
        <v>360</v>
      </c>
      <c r="G69" s="18">
        <f t="shared" si="13"/>
        <v>54.576277777777776</v>
      </c>
      <c r="H69" s="18">
        <f t="shared" si="14"/>
        <v>64.400007777777773</v>
      </c>
      <c r="I69" s="21">
        <v>19647.46</v>
      </c>
      <c r="J69" s="21">
        <v>23184</v>
      </c>
      <c r="K69" s="35">
        <v>180</v>
      </c>
      <c r="L69" s="36"/>
      <c r="M69" s="35">
        <v>50</v>
      </c>
      <c r="N69" s="35">
        <v>130</v>
      </c>
      <c r="O69" s="23"/>
      <c r="P69" s="23"/>
      <c r="Q69" s="21">
        <f t="shared" si="16"/>
        <v>0</v>
      </c>
      <c r="R69" s="22"/>
      <c r="S69" s="24"/>
      <c r="T69" s="21">
        <f t="shared" si="17"/>
        <v>0</v>
      </c>
      <c r="U69" s="21">
        <f t="shared" si="18"/>
        <v>0</v>
      </c>
      <c r="V69" s="24"/>
      <c r="W69" s="21">
        <f t="shared" si="19"/>
        <v>0</v>
      </c>
      <c r="X69" s="21">
        <f t="shared" si="20"/>
        <v>0</v>
      </c>
      <c r="Y69" s="24"/>
      <c r="Z69" s="21">
        <f t="shared" si="21"/>
        <v>0</v>
      </c>
      <c r="AA69" s="44">
        <f t="shared" si="22"/>
        <v>0</v>
      </c>
      <c r="AB69" s="20"/>
      <c r="AC69" s="44">
        <f t="shared" si="23"/>
        <v>0</v>
      </c>
      <c r="AD69" s="44">
        <f t="shared" si="24"/>
        <v>0</v>
      </c>
      <c r="AE69" s="20"/>
      <c r="AF69" s="44">
        <f t="shared" si="25"/>
        <v>0</v>
      </c>
      <c r="AG69" s="44">
        <f t="shared" si="26"/>
        <v>0</v>
      </c>
    </row>
    <row r="70" spans="1:33" s="17" customFormat="1" ht="11.1" customHeight="1" outlineLevel="2" x14ac:dyDescent="0.2">
      <c r="A70" s="52">
        <v>10</v>
      </c>
      <c r="B70" s="13" t="s">
        <v>83</v>
      </c>
      <c r="C70" s="19" t="s">
        <v>84</v>
      </c>
      <c r="D70" s="19" t="s">
        <v>7</v>
      </c>
      <c r="E70" s="54">
        <v>20</v>
      </c>
      <c r="F70" s="21">
        <v>40</v>
      </c>
      <c r="G70" s="18">
        <f t="shared" si="13"/>
        <v>320.81350000000003</v>
      </c>
      <c r="H70" s="18">
        <f t="shared" si="14"/>
        <v>378.55993000000001</v>
      </c>
      <c r="I70" s="21">
        <v>12832.54</v>
      </c>
      <c r="J70" s="21">
        <v>15142.4</v>
      </c>
      <c r="K70" s="35">
        <v>20</v>
      </c>
      <c r="L70" s="36"/>
      <c r="M70" s="35">
        <v>20</v>
      </c>
      <c r="N70" s="36"/>
      <c r="O70" s="22"/>
      <c r="P70" s="23"/>
      <c r="Q70" s="21">
        <f t="shared" si="16"/>
        <v>0</v>
      </c>
      <c r="R70" s="22"/>
      <c r="S70" s="24"/>
      <c r="T70" s="21">
        <f t="shared" si="17"/>
        <v>0</v>
      </c>
      <c r="U70" s="21">
        <f t="shared" si="18"/>
        <v>0</v>
      </c>
      <c r="V70" s="23"/>
      <c r="W70" s="21">
        <f t="shared" si="19"/>
        <v>0</v>
      </c>
      <c r="X70" s="21">
        <f t="shared" si="20"/>
        <v>0</v>
      </c>
      <c r="Y70" s="24"/>
      <c r="Z70" s="21">
        <f t="shared" si="21"/>
        <v>0</v>
      </c>
      <c r="AA70" s="44">
        <f t="shared" si="22"/>
        <v>0</v>
      </c>
      <c r="AB70" s="20"/>
      <c r="AC70" s="44">
        <f t="shared" si="23"/>
        <v>0</v>
      </c>
      <c r="AD70" s="44">
        <f t="shared" si="24"/>
        <v>0</v>
      </c>
      <c r="AE70" s="20"/>
      <c r="AF70" s="44">
        <f t="shared" si="25"/>
        <v>0</v>
      </c>
      <c r="AG70" s="44">
        <f t="shared" si="26"/>
        <v>0</v>
      </c>
    </row>
    <row r="71" spans="1:33" s="17" customFormat="1" ht="11.1" customHeight="1" outlineLevel="2" x14ac:dyDescent="0.2">
      <c r="A71" s="52">
        <v>11</v>
      </c>
      <c r="B71" s="13" t="s">
        <v>38</v>
      </c>
      <c r="C71" s="19" t="s">
        <v>39</v>
      </c>
      <c r="D71" s="19" t="s">
        <v>7</v>
      </c>
      <c r="E71" s="54">
        <v>1</v>
      </c>
      <c r="F71" s="21">
        <v>9</v>
      </c>
      <c r="G71" s="18">
        <f t="shared" si="13"/>
        <v>199.54111111111109</v>
      </c>
      <c r="H71" s="18">
        <f t="shared" si="14"/>
        <v>235.45851111111108</v>
      </c>
      <c r="I71" s="21">
        <v>1795.87</v>
      </c>
      <c r="J71" s="21">
        <v>2119.14</v>
      </c>
      <c r="K71" s="35">
        <v>2</v>
      </c>
      <c r="L71" s="35">
        <v>2</v>
      </c>
      <c r="M71" s="35">
        <v>2</v>
      </c>
      <c r="N71" s="35">
        <v>3</v>
      </c>
      <c r="O71" s="22"/>
      <c r="P71" s="26"/>
      <c r="Q71" s="21">
        <f t="shared" si="16"/>
        <v>0</v>
      </c>
      <c r="R71" s="22"/>
      <c r="S71" s="26"/>
      <c r="T71" s="21">
        <f t="shared" si="17"/>
        <v>0</v>
      </c>
      <c r="U71" s="21">
        <f t="shared" si="18"/>
        <v>0</v>
      </c>
      <c r="V71" s="26"/>
      <c r="W71" s="21">
        <f t="shared" si="19"/>
        <v>0</v>
      </c>
      <c r="X71" s="21">
        <f t="shared" si="20"/>
        <v>0</v>
      </c>
      <c r="Y71" s="24"/>
      <c r="Z71" s="21">
        <f t="shared" si="21"/>
        <v>0</v>
      </c>
      <c r="AA71" s="44">
        <f t="shared" si="22"/>
        <v>0</v>
      </c>
      <c r="AB71" s="20"/>
      <c r="AC71" s="44">
        <f t="shared" si="23"/>
        <v>0</v>
      </c>
      <c r="AD71" s="44">
        <f t="shared" si="24"/>
        <v>0</v>
      </c>
      <c r="AE71" s="20"/>
      <c r="AF71" s="44">
        <f t="shared" si="25"/>
        <v>0</v>
      </c>
      <c r="AG71" s="44">
        <f t="shared" si="26"/>
        <v>0</v>
      </c>
    </row>
    <row r="72" spans="1:33" s="17" customFormat="1" ht="11.1" customHeight="1" outlineLevel="2" x14ac:dyDescent="0.2">
      <c r="A72" s="52">
        <v>12</v>
      </c>
      <c r="B72" s="13" t="s">
        <v>40</v>
      </c>
      <c r="C72" s="19" t="s">
        <v>122</v>
      </c>
      <c r="D72" s="19" t="s">
        <v>7</v>
      </c>
      <c r="E72" s="54">
        <v>20</v>
      </c>
      <c r="F72" s="21">
        <v>440</v>
      </c>
      <c r="G72" s="18">
        <f t="shared" si="13"/>
        <v>162.11865909090912</v>
      </c>
      <c r="H72" s="18">
        <f t="shared" si="14"/>
        <v>191.30001772727275</v>
      </c>
      <c r="I72" s="21">
        <v>71332.210000000006</v>
      </c>
      <c r="J72" s="21">
        <v>84172</v>
      </c>
      <c r="K72" s="35">
        <v>10</v>
      </c>
      <c r="L72" s="36"/>
      <c r="M72" s="35">
        <v>360</v>
      </c>
      <c r="N72" s="35">
        <v>70</v>
      </c>
      <c r="O72" s="22"/>
      <c r="P72" s="23"/>
      <c r="Q72" s="21">
        <f t="shared" si="16"/>
        <v>0</v>
      </c>
      <c r="R72" s="22"/>
      <c r="S72" s="24"/>
      <c r="T72" s="21">
        <f t="shared" si="17"/>
        <v>0</v>
      </c>
      <c r="U72" s="21">
        <f t="shared" si="18"/>
        <v>0</v>
      </c>
      <c r="V72" s="24"/>
      <c r="W72" s="21">
        <f t="shared" si="19"/>
        <v>0</v>
      </c>
      <c r="X72" s="21">
        <f t="shared" si="20"/>
        <v>0</v>
      </c>
      <c r="Y72" s="24"/>
      <c r="Z72" s="21">
        <f t="shared" si="21"/>
        <v>0</v>
      </c>
      <c r="AA72" s="44">
        <f t="shared" si="22"/>
        <v>0</v>
      </c>
      <c r="AB72" s="20"/>
      <c r="AC72" s="44">
        <f t="shared" si="23"/>
        <v>0</v>
      </c>
      <c r="AD72" s="44">
        <f t="shared" si="24"/>
        <v>0</v>
      </c>
      <c r="AE72" s="20"/>
      <c r="AF72" s="44">
        <f t="shared" si="25"/>
        <v>0</v>
      </c>
      <c r="AG72" s="44">
        <f t="shared" si="26"/>
        <v>0</v>
      </c>
    </row>
    <row r="73" spans="1:33" s="17" customFormat="1" ht="11.1" customHeight="1" outlineLevel="2" x14ac:dyDescent="0.2">
      <c r="A73" s="52">
        <v>13</v>
      </c>
      <c r="B73" s="13" t="s">
        <v>40</v>
      </c>
      <c r="C73" s="19" t="s">
        <v>123</v>
      </c>
      <c r="D73" s="19" t="s">
        <v>7</v>
      </c>
      <c r="E73" s="54">
        <v>20</v>
      </c>
      <c r="F73" s="21">
        <v>120</v>
      </c>
      <c r="G73" s="18">
        <f t="shared" si="13"/>
        <v>149.96616666666665</v>
      </c>
      <c r="H73" s="18">
        <f t="shared" si="14"/>
        <v>176.96007666666665</v>
      </c>
      <c r="I73" s="21">
        <v>17995.939999999999</v>
      </c>
      <c r="J73" s="21">
        <v>21235.200000000001</v>
      </c>
      <c r="K73" s="36"/>
      <c r="L73" s="35">
        <v>60</v>
      </c>
      <c r="M73" s="35">
        <v>60</v>
      </c>
      <c r="N73" s="36"/>
      <c r="O73" s="22"/>
      <c r="P73" s="24"/>
      <c r="Q73" s="21">
        <f t="shared" si="16"/>
        <v>0</v>
      </c>
      <c r="R73" s="22"/>
      <c r="S73" s="24"/>
      <c r="T73" s="21">
        <f t="shared" si="17"/>
        <v>0</v>
      </c>
      <c r="U73" s="21">
        <f t="shared" si="18"/>
        <v>0</v>
      </c>
      <c r="V73" s="23"/>
      <c r="W73" s="21">
        <f t="shared" si="19"/>
        <v>0</v>
      </c>
      <c r="X73" s="21">
        <f t="shared" si="20"/>
        <v>0</v>
      </c>
      <c r="Y73" s="24"/>
      <c r="Z73" s="21">
        <f t="shared" si="21"/>
        <v>0</v>
      </c>
      <c r="AA73" s="44">
        <f t="shared" si="22"/>
        <v>0</v>
      </c>
      <c r="AB73" s="20"/>
      <c r="AC73" s="44">
        <f t="shared" si="23"/>
        <v>0</v>
      </c>
      <c r="AD73" s="44">
        <f t="shared" si="24"/>
        <v>0</v>
      </c>
      <c r="AE73" s="20"/>
      <c r="AF73" s="44">
        <f t="shared" si="25"/>
        <v>0</v>
      </c>
      <c r="AG73" s="44">
        <f t="shared" si="26"/>
        <v>0</v>
      </c>
    </row>
    <row r="74" spans="1:33" s="17" customFormat="1" ht="11.1" customHeight="1" outlineLevel="2" x14ac:dyDescent="0.2">
      <c r="A74" s="52">
        <v>14</v>
      </c>
      <c r="B74" s="13" t="s">
        <v>40</v>
      </c>
      <c r="C74" s="19" t="s">
        <v>124</v>
      </c>
      <c r="D74" s="19" t="s">
        <v>7</v>
      </c>
      <c r="E74" s="54">
        <v>20</v>
      </c>
      <c r="F74" s="21">
        <v>80</v>
      </c>
      <c r="G74" s="18">
        <f t="shared" si="13"/>
        <v>351.18649999999997</v>
      </c>
      <c r="H74" s="18">
        <f t="shared" si="14"/>
        <v>414.40006999999991</v>
      </c>
      <c r="I74" s="21">
        <v>28094.92</v>
      </c>
      <c r="J74" s="21">
        <v>33152</v>
      </c>
      <c r="K74" s="35">
        <v>40</v>
      </c>
      <c r="L74" s="36"/>
      <c r="M74" s="35">
        <v>40</v>
      </c>
      <c r="N74" s="36"/>
      <c r="O74" s="23"/>
      <c r="P74" s="23" t="s">
        <v>219</v>
      </c>
      <c r="Q74" s="21">
        <f t="shared" si="16"/>
        <v>0</v>
      </c>
      <c r="R74" s="22"/>
      <c r="S74" s="24"/>
      <c r="T74" s="21">
        <f t="shared" si="17"/>
        <v>0</v>
      </c>
      <c r="U74" s="21">
        <f t="shared" si="18"/>
        <v>0</v>
      </c>
      <c r="V74" s="23"/>
      <c r="W74" s="21">
        <f t="shared" si="19"/>
        <v>0</v>
      </c>
      <c r="X74" s="21">
        <f t="shared" si="20"/>
        <v>0</v>
      </c>
      <c r="Y74" s="24"/>
      <c r="Z74" s="21">
        <f t="shared" si="21"/>
        <v>0</v>
      </c>
      <c r="AA74" s="44">
        <f t="shared" si="22"/>
        <v>0</v>
      </c>
      <c r="AB74" s="20"/>
      <c r="AC74" s="44">
        <f t="shared" si="23"/>
        <v>0</v>
      </c>
      <c r="AD74" s="44">
        <f t="shared" si="24"/>
        <v>0</v>
      </c>
      <c r="AE74" s="20"/>
      <c r="AF74" s="44">
        <f t="shared" si="25"/>
        <v>0</v>
      </c>
      <c r="AG74" s="44">
        <f t="shared" si="26"/>
        <v>0</v>
      </c>
    </row>
    <row r="75" spans="1:33" s="17" customFormat="1" ht="11.1" customHeight="1" outlineLevel="2" x14ac:dyDescent="0.2">
      <c r="A75" s="52">
        <v>15</v>
      </c>
      <c r="B75" s="13" t="s">
        <v>40</v>
      </c>
      <c r="C75" s="19" t="s">
        <v>125</v>
      </c>
      <c r="D75" s="19" t="s">
        <v>7</v>
      </c>
      <c r="E75" s="54" t="s">
        <v>213</v>
      </c>
      <c r="F75" s="21">
        <v>440</v>
      </c>
      <c r="G75" s="18">
        <f t="shared" si="13"/>
        <v>129.84745454545455</v>
      </c>
      <c r="H75" s="18">
        <f t="shared" si="14"/>
        <v>153.21999636363637</v>
      </c>
      <c r="I75" s="21">
        <v>57132.88</v>
      </c>
      <c r="J75" s="21">
        <v>67416.800000000003</v>
      </c>
      <c r="K75" s="35">
        <v>140</v>
      </c>
      <c r="L75" s="35">
        <v>80</v>
      </c>
      <c r="M75" s="35">
        <v>100</v>
      </c>
      <c r="N75" s="35">
        <v>120</v>
      </c>
      <c r="O75" s="22"/>
      <c r="P75" s="24"/>
      <c r="Q75" s="21">
        <f t="shared" si="16"/>
        <v>0</v>
      </c>
      <c r="R75" s="22"/>
      <c r="S75" s="24"/>
      <c r="T75" s="21">
        <f t="shared" si="17"/>
        <v>0</v>
      </c>
      <c r="U75" s="21">
        <f t="shared" si="18"/>
        <v>0</v>
      </c>
      <c r="V75" s="24"/>
      <c r="W75" s="21">
        <f t="shared" si="19"/>
        <v>0</v>
      </c>
      <c r="X75" s="21">
        <f t="shared" si="20"/>
        <v>0</v>
      </c>
      <c r="Y75" s="24"/>
      <c r="Z75" s="21">
        <f t="shared" si="21"/>
        <v>0</v>
      </c>
      <c r="AA75" s="44">
        <f t="shared" si="22"/>
        <v>0</v>
      </c>
      <c r="AB75" s="20"/>
      <c r="AC75" s="44">
        <f t="shared" si="23"/>
        <v>0</v>
      </c>
      <c r="AD75" s="44">
        <f t="shared" si="24"/>
        <v>0</v>
      </c>
      <c r="AE75" s="20"/>
      <c r="AF75" s="44">
        <f t="shared" si="25"/>
        <v>0</v>
      </c>
      <c r="AG75" s="44">
        <f t="shared" si="26"/>
        <v>0</v>
      </c>
    </row>
    <row r="76" spans="1:33" s="17" customFormat="1" ht="11.1" customHeight="1" outlineLevel="2" x14ac:dyDescent="0.2">
      <c r="A76" s="52">
        <v>16</v>
      </c>
      <c r="B76" s="13" t="s">
        <v>40</v>
      </c>
      <c r="C76" s="19" t="s">
        <v>90</v>
      </c>
      <c r="D76" s="19" t="s">
        <v>7</v>
      </c>
      <c r="E76" s="54" t="s">
        <v>213</v>
      </c>
      <c r="F76" s="21">
        <v>360</v>
      </c>
      <c r="G76" s="18">
        <f t="shared" si="13"/>
        <v>89.220333333333329</v>
      </c>
      <c r="H76" s="18">
        <f t="shared" si="14"/>
        <v>105.27999333333332</v>
      </c>
      <c r="I76" s="21">
        <v>32119.32</v>
      </c>
      <c r="J76" s="21">
        <v>37900.800000000003</v>
      </c>
      <c r="K76" s="35">
        <v>150</v>
      </c>
      <c r="L76" s="35">
        <v>30</v>
      </c>
      <c r="M76" s="35">
        <v>30</v>
      </c>
      <c r="N76" s="35">
        <v>150</v>
      </c>
      <c r="O76" s="22"/>
      <c r="P76" s="24"/>
      <c r="Q76" s="21">
        <f t="shared" si="16"/>
        <v>0</v>
      </c>
      <c r="R76" s="22"/>
      <c r="S76" s="24"/>
      <c r="T76" s="21">
        <f t="shared" si="17"/>
        <v>0</v>
      </c>
      <c r="U76" s="21">
        <f t="shared" si="18"/>
        <v>0</v>
      </c>
      <c r="V76" s="24"/>
      <c r="W76" s="21">
        <f t="shared" si="19"/>
        <v>0</v>
      </c>
      <c r="X76" s="21">
        <f t="shared" si="20"/>
        <v>0</v>
      </c>
      <c r="Y76" s="24"/>
      <c r="Z76" s="21">
        <f t="shared" si="21"/>
        <v>0</v>
      </c>
      <c r="AA76" s="44">
        <f t="shared" si="22"/>
        <v>0</v>
      </c>
      <c r="AB76" s="20"/>
      <c r="AC76" s="44">
        <f t="shared" si="23"/>
        <v>0</v>
      </c>
      <c r="AD76" s="44">
        <f t="shared" si="24"/>
        <v>0</v>
      </c>
      <c r="AE76" s="20"/>
      <c r="AF76" s="44">
        <f t="shared" si="25"/>
        <v>0</v>
      </c>
      <c r="AG76" s="44">
        <f t="shared" si="26"/>
        <v>0</v>
      </c>
    </row>
    <row r="77" spans="1:33" s="17" customFormat="1" ht="11.1" customHeight="1" outlineLevel="2" x14ac:dyDescent="0.2">
      <c r="A77" s="52">
        <v>17</v>
      </c>
      <c r="B77" s="13" t="s">
        <v>40</v>
      </c>
      <c r="C77" s="19" t="s">
        <v>91</v>
      </c>
      <c r="D77" s="19" t="s">
        <v>7</v>
      </c>
      <c r="E77" s="54">
        <v>20</v>
      </c>
      <c r="F77" s="21">
        <v>320</v>
      </c>
      <c r="G77" s="18">
        <f t="shared" si="13"/>
        <v>162.11862500000001</v>
      </c>
      <c r="H77" s="18">
        <f t="shared" si="14"/>
        <v>191.29997750000001</v>
      </c>
      <c r="I77" s="21">
        <v>51877.96</v>
      </c>
      <c r="J77" s="21">
        <v>61216</v>
      </c>
      <c r="K77" s="35">
        <v>100</v>
      </c>
      <c r="L77" s="35">
        <v>60</v>
      </c>
      <c r="M77" s="35">
        <v>100</v>
      </c>
      <c r="N77" s="35">
        <v>60</v>
      </c>
      <c r="O77" s="23"/>
      <c r="P77" s="24"/>
      <c r="Q77" s="21">
        <f t="shared" si="16"/>
        <v>0</v>
      </c>
      <c r="R77" s="22"/>
      <c r="S77" s="24"/>
      <c r="T77" s="21">
        <f t="shared" si="17"/>
        <v>0</v>
      </c>
      <c r="U77" s="21">
        <f t="shared" si="18"/>
        <v>0</v>
      </c>
      <c r="V77" s="24"/>
      <c r="W77" s="21">
        <f t="shared" si="19"/>
        <v>0</v>
      </c>
      <c r="X77" s="21">
        <f t="shared" si="20"/>
        <v>0</v>
      </c>
      <c r="Y77" s="24"/>
      <c r="Z77" s="21">
        <f t="shared" si="21"/>
        <v>0</v>
      </c>
      <c r="AA77" s="44">
        <f t="shared" si="22"/>
        <v>0</v>
      </c>
      <c r="AB77" s="20"/>
      <c r="AC77" s="44">
        <f t="shared" si="23"/>
        <v>0</v>
      </c>
      <c r="AD77" s="44">
        <f t="shared" si="24"/>
        <v>0</v>
      </c>
      <c r="AE77" s="20"/>
      <c r="AF77" s="44">
        <f t="shared" si="25"/>
        <v>0</v>
      </c>
      <c r="AG77" s="44">
        <f t="shared" si="26"/>
        <v>0</v>
      </c>
    </row>
    <row r="78" spans="1:33" s="17" customFormat="1" ht="11.1" customHeight="1" outlineLevel="2" x14ac:dyDescent="0.2">
      <c r="A78" s="52">
        <v>18</v>
      </c>
      <c r="B78" s="13" t="s">
        <v>92</v>
      </c>
      <c r="C78" s="19" t="s">
        <v>93</v>
      </c>
      <c r="D78" s="19" t="s">
        <v>7</v>
      </c>
      <c r="E78" s="54">
        <v>20</v>
      </c>
      <c r="F78" s="21">
        <v>96</v>
      </c>
      <c r="G78" s="18">
        <f t="shared" si="13"/>
        <v>246.39833333333334</v>
      </c>
      <c r="H78" s="18">
        <f t="shared" si="14"/>
        <v>290.75003333333331</v>
      </c>
      <c r="I78" s="21">
        <v>23654.240000000002</v>
      </c>
      <c r="J78" s="21">
        <v>27912</v>
      </c>
      <c r="K78" s="36"/>
      <c r="L78" s="36"/>
      <c r="M78" s="35">
        <v>48</v>
      </c>
      <c r="N78" s="35">
        <v>48</v>
      </c>
      <c r="O78" s="23"/>
      <c r="P78" s="23"/>
      <c r="Q78" s="21">
        <f t="shared" si="16"/>
        <v>0</v>
      </c>
      <c r="R78" s="22"/>
      <c r="S78" s="24"/>
      <c r="T78" s="21">
        <f t="shared" si="17"/>
        <v>0</v>
      </c>
      <c r="U78" s="21">
        <f t="shared" si="18"/>
        <v>0</v>
      </c>
      <c r="V78" s="24"/>
      <c r="W78" s="21">
        <f t="shared" si="19"/>
        <v>0</v>
      </c>
      <c r="X78" s="21">
        <f t="shared" si="20"/>
        <v>0</v>
      </c>
      <c r="Y78" s="24"/>
      <c r="Z78" s="21">
        <f t="shared" si="21"/>
        <v>0</v>
      </c>
      <c r="AA78" s="44">
        <f t="shared" si="22"/>
        <v>0</v>
      </c>
      <c r="AB78" s="20"/>
      <c r="AC78" s="44">
        <f t="shared" si="23"/>
        <v>0</v>
      </c>
      <c r="AD78" s="44">
        <f t="shared" si="24"/>
        <v>0</v>
      </c>
      <c r="AE78" s="20"/>
      <c r="AF78" s="44">
        <f t="shared" si="25"/>
        <v>0</v>
      </c>
      <c r="AG78" s="44">
        <f t="shared" si="26"/>
        <v>0</v>
      </c>
    </row>
    <row r="79" spans="1:33" s="17" customFormat="1" ht="11.1" customHeight="1" outlineLevel="2" x14ac:dyDescent="0.2">
      <c r="A79" s="52">
        <v>19</v>
      </c>
      <c r="B79" s="13" t="s">
        <v>126</v>
      </c>
      <c r="C79" s="19" t="s">
        <v>127</v>
      </c>
      <c r="D79" s="19" t="s">
        <v>7</v>
      </c>
      <c r="E79" s="54" t="s">
        <v>214</v>
      </c>
      <c r="F79" s="21">
        <v>420</v>
      </c>
      <c r="G79" s="18">
        <f t="shared" si="13"/>
        <v>121.49152380952381</v>
      </c>
      <c r="H79" s="18">
        <f t="shared" si="14"/>
        <v>143.3599980952381</v>
      </c>
      <c r="I79" s="21">
        <v>51026.44</v>
      </c>
      <c r="J79" s="21">
        <v>60211.199999999997</v>
      </c>
      <c r="K79" s="35">
        <v>360</v>
      </c>
      <c r="L79" s="35">
        <v>60</v>
      </c>
      <c r="M79" s="36"/>
      <c r="N79" s="36"/>
      <c r="O79" s="23"/>
      <c r="P79" s="23" t="s">
        <v>218</v>
      </c>
      <c r="Q79" s="21">
        <f t="shared" si="16"/>
        <v>0</v>
      </c>
      <c r="R79" s="23"/>
      <c r="S79" s="23"/>
      <c r="T79" s="21">
        <f t="shared" si="17"/>
        <v>0</v>
      </c>
      <c r="U79" s="21">
        <f t="shared" si="18"/>
        <v>0</v>
      </c>
      <c r="V79" s="23"/>
      <c r="W79" s="21">
        <f t="shared" si="19"/>
        <v>0</v>
      </c>
      <c r="X79" s="21">
        <f t="shared" si="20"/>
        <v>0</v>
      </c>
      <c r="Y79" s="24"/>
      <c r="Z79" s="21">
        <f t="shared" si="21"/>
        <v>0</v>
      </c>
      <c r="AA79" s="44">
        <f t="shared" si="22"/>
        <v>0</v>
      </c>
      <c r="AB79" s="20"/>
      <c r="AC79" s="44">
        <f t="shared" si="23"/>
        <v>0</v>
      </c>
      <c r="AD79" s="44">
        <f t="shared" si="24"/>
        <v>0</v>
      </c>
      <c r="AE79" s="20"/>
      <c r="AF79" s="44">
        <f t="shared" si="25"/>
        <v>0</v>
      </c>
      <c r="AG79" s="44">
        <f t="shared" si="26"/>
        <v>0</v>
      </c>
    </row>
    <row r="80" spans="1:33" s="17" customFormat="1" ht="11.1" customHeight="1" outlineLevel="2" x14ac:dyDescent="0.2">
      <c r="A80" s="52">
        <v>20</v>
      </c>
      <c r="B80" s="13" t="s">
        <v>128</v>
      </c>
      <c r="C80" s="19" t="s">
        <v>129</v>
      </c>
      <c r="D80" s="19" t="s">
        <v>7</v>
      </c>
      <c r="E80" s="54">
        <v>4</v>
      </c>
      <c r="F80" s="21">
        <v>20</v>
      </c>
      <c r="G80" s="18">
        <f t="shared" si="13"/>
        <v>150.90699999999998</v>
      </c>
      <c r="H80" s="18">
        <f t="shared" si="14"/>
        <v>178.07025999999996</v>
      </c>
      <c r="I80" s="21">
        <v>3018.14</v>
      </c>
      <c r="J80" s="21">
        <v>3561.4</v>
      </c>
      <c r="K80" s="35">
        <v>10</v>
      </c>
      <c r="L80" s="36"/>
      <c r="M80" s="36"/>
      <c r="N80" s="35">
        <v>10</v>
      </c>
      <c r="O80" s="22"/>
      <c r="P80" s="23"/>
      <c r="Q80" s="21">
        <f t="shared" si="16"/>
        <v>0</v>
      </c>
      <c r="R80" s="23"/>
      <c r="S80" s="23"/>
      <c r="T80" s="21">
        <f t="shared" si="17"/>
        <v>0</v>
      </c>
      <c r="U80" s="21">
        <f t="shared" si="18"/>
        <v>0</v>
      </c>
      <c r="V80" s="24"/>
      <c r="W80" s="21">
        <f t="shared" si="19"/>
        <v>0</v>
      </c>
      <c r="X80" s="21">
        <f t="shared" si="20"/>
        <v>0</v>
      </c>
      <c r="Y80" s="24"/>
      <c r="Z80" s="21">
        <f t="shared" si="21"/>
        <v>0</v>
      </c>
      <c r="AA80" s="44">
        <f t="shared" si="22"/>
        <v>0</v>
      </c>
      <c r="AB80" s="20"/>
      <c r="AC80" s="44">
        <f t="shared" si="23"/>
        <v>0</v>
      </c>
      <c r="AD80" s="44">
        <f t="shared" si="24"/>
        <v>0</v>
      </c>
      <c r="AE80" s="20"/>
      <c r="AF80" s="44">
        <f t="shared" si="25"/>
        <v>0</v>
      </c>
      <c r="AG80" s="44">
        <f t="shared" si="26"/>
        <v>0</v>
      </c>
    </row>
    <row r="81" spans="1:33" s="17" customFormat="1" ht="11.1" customHeight="1" outlineLevel="2" x14ac:dyDescent="0.2">
      <c r="A81" s="52">
        <v>21</v>
      </c>
      <c r="B81" s="13" t="s">
        <v>98</v>
      </c>
      <c r="C81" s="19" t="s">
        <v>99</v>
      </c>
      <c r="D81" s="19" t="s">
        <v>7</v>
      </c>
      <c r="E81" s="54">
        <v>1</v>
      </c>
      <c r="F81" s="21">
        <v>30</v>
      </c>
      <c r="G81" s="18">
        <f t="shared" si="13"/>
        <v>190.96599999999998</v>
      </c>
      <c r="H81" s="18">
        <f t="shared" si="14"/>
        <v>225.33987999999997</v>
      </c>
      <c r="I81" s="21">
        <v>5728.98</v>
      </c>
      <c r="J81" s="21">
        <v>6760.2</v>
      </c>
      <c r="K81" s="35">
        <v>6</v>
      </c>
      <c r="L81" s="35">
        <v>9</v>
      </c>
      <c r="M81" s="35">
        <v>9</v>
      </c>
      <c r="N81" s="35">
        <v>6</v>
      </c>
      <c r="O81" s="22"/>
      <c r="P81" s="24"/>
      <c r="Q81" s="21">
        <f t="shared" si="16"/>
        <v>0</v>
      </c>
      <c r="R81" s="22"/>
      <c r="S81" s="24"/>
      <c r="T81" s="21">
        <f t="shared" si="17"/>
        <v>0</v>
      </c>
      <c r="U81" s="21">
        <f t="shared" si="18"/>
        <v>0</v>
      </c>
      <c r="V81" s="24"/>
      <c r="W81" s="21">
        <f t="shared" si="19"/>
        <v>0</v>
      </c>
      <c r="X81" s="21">
        <f t="shared" si="20"/>
        <v>0</v>
      </c>
      <c r="Y81" s="24"/>
      <c r="Z81" s="21">
        <f t="shared" si="21"/>
        <v>0</v>
      </c>
      <c r="AA81" s="44">
        <f t="shared" si="22"/>
        <v>0</v>
      </c>
      <c r="AB81" s="20"/>
      <c r="AC81" s="44">
        <f t="shared" si="23"/>
        <v>0</v>
      </c>
      <c r="AD81" s="44">
        <f t="shared" si="24"/>
        <v>0</v>
      </c>
      <c r="AE81" s="20"/>
      <c r="AF81" s="44">
        <f t="shared" si="25"/>
        <v>0</v>
      </c>
      <c r="AG81" s="44">
        <f t="shared" si="26"/>
        <v>0</v>
      </c>
    </row>
    <row r="82" spans="1:33" s="17" customFormat="1" ht="11.1" customHeight="1" outlineLevel="2" x14ac:dyDescent="0.2">
      <c r="A82" s="52">
        <v>22</v>
      </c>
      <c r="B82" s="13" t="s">
        <v>45</v>
      </c>
      <c r="C82" s="19" t="s">
        <v>46</v>
      </c>
      <c r="D82" s="19" t="s">
        <v>7</v>
      </c>
      <c r="E82" s="54">
        <v>4</v>
      </c>
      <c r="F82" s="21">
        <v>20</v>
      </c>
      <c r="G82" s="18">
        <f t="shared" si="13"/>
        <v>119.02500000000001</v>
      </c>
      <c r="H82" s="18">
        <f t="shared" si="14"/>
        <v>140.4495</v>
      </c>
      <c r="I82" s="21">
        <v>2380.5</v>
      </c>
      <c r="J82" s="21">
        <v>2809</v>
      </c>
      <c r="K82" s="36"/>
      <c r="L82" s="35">
        <v>10</v>
      </c>
      <c r="M82" s="35">
        <v>10</v>
      </c>
      <c r="N82" s="36"/>
      <c r="O82" s="23"/>
      <c r="P82" s="24"/>
      <c r="Q82" s="21">
        <f t="shared" si="16"/>
        <v>0</v>
      </c>
      <c r="R82" s="22"/>
      <c r="S82" s="24"/>
      <c r="T82" s="21">
        <f t="shared" si="17"/>
        <v>0</v>
      </c>
      <c r="U82" s="21">
        <f t="shared" si="18"/>
        <v>0</v>
      </c>
      <c r="V82" s="23"/>
      <c r="W82" s="21">
        <f t="shared" si="19"/>
        <v>0</v>
      </c>
      <c r="X82" s="21">
        <f t="shared" si="20"/>
        <v>0</v>
      </c>
      <c r="Y82" s="24"/>
      <c r="Z82" s="21">
        <f t="shared" si="21"/>
        <v>0</v>
      </c>
      <c r="AA82" s="44">
        <f t="shared" si="22"/>
        <v>0</v>
      </c>
      <c r="AB82" s="20"/>
      <c r="AC82" s="44">
        <f t="shared" si="23"/>
        <v>0</v>
      </c>
      <c r="AD82" s="44">
        <f t="shared" si="24"/>
        <v>0</v>
      </c>
      <c r="AE82" s="20"/>
      <c r="AF82" s="44">
        <f t="shared" si="25"/>
        <v>0</v>
      </c>
      <c r="AG82" s="44">
        <f t="shared" si="26"/>
        <v>0</v>
      </c>
    </row>
    <row r="83" spans="1:33" s="17" customFormat="1" ht="11.1" customHeight="1" outlineLevel="2" x14ac:dyDescent="0.2">
      <c r="A83" s="52">
        <v>23</v>
      </c>
      <c r="B83" s="13" t="s">
        <v>130</v>
      </c>
      <c r="C83" s="19" t="s">
        <v>131</v>
      </c>
      <c r="D83" s="19" t="s">
        <v>7</v>
      </c>
      <c r="E83" s="54">
        <v>4</v>
      </c>
      <c r="F83" s="21">
        <v>20</v>
      </c>
      <c r="G83" s="18">
        <f t="shared" si="13"/>
        <v>118.64400000000001</v>
      </c>
      <c r="H83" s="18">
        <f t="shared" si="14"/>
        <v>139.99992</v>
      </c>
      <c r="I83" s="21">
        <v>2372.88</v>
      </c>
      <c r="J83" s="21">
        <v>2800</v>
      </c>
      <c r="K83" s="36"/>
      <c r="L83" s="35">
        <v>10</v>
      </c>
      <c r="M83" s="35">
        <v>10</v>
      </c>
      <c r="N83" s="36"/>
      <c r="O83" s="22"/>
      <c r="P83" s="24"/>
      <c r="Q83" s="21">
        <f t="shared" si="16"/>
        <v>0</v>
      </c>
      <c r="R83" s="22"/>
      <c r="S83" s="24"/>
      <c r="T83" s="21">
        <f t="shared" si="17"/>
        <v>0</v>
      </c>
      <c r="U83" s="21">
        <f t="shared" si="18"/>
        <v>0</v>
      </c>
      <c r="V83" s="23"/>
      <c r="W83" s="21">
        <f t="shared" si="19"/>
        <v>0</v>
      </c>
      <c r="X83" s="21">
        <f t="shared" si="20"/>
        <v>0</v>
      </c>
      <c r="Y83" s="24"/>
      <c r="Z83" s="21">
        <f t="shared" si="21"/>
        <v>0</v>
      </c>
      <c r="AA83" s="44">
        <f t="shared" si="22"/>
        <v>0</v>
      </c>
      <c r="AB83" s="20"/>
      <c r="AC83" s="44">
        <f t="shared" si="23"/>
        <v>0</v>
      </c>
      <c r="AD83" s="44">
        <f t="shared" si="24"/>
        <v>0</v>
      </c>
      <c r="AE83" s="20"/>
      <c r="AF83" s="44">
        <f t="shared" si="25"/>
        <v>0</v>
      </c>
      <c r="AG83" s="44">
        <f t="shared" si="26"/>
        <v>0</v>
      </c>
    </row>
    <row r="84" spans="1:33" s="17" customFormat="1" ht="11.1" customHeight="1" outlineLevel="2" x14ac:dyDescent="0.2">
      <c r="A84" s="52">
        <v>24</v>
      </c>
      <c r="B84" s="13" t="s">
        <v>49</v>
      </c>
      <c r="C84" s="19" t="s">
        <v>50</v>
      </c>
      <c r="D84" s="19" t="s">
        <v>7</v>
      </c>
      <c r="E84" s="54" t="s">
        <v>214</v>
      </c>
      <c r="F84" s="21">
        <v>96</v>
      </c>
      <c r="G84" s="18">
        <f t="shared" si="13"/>
        <v>89.406874999999999</v>
      </c>
      <c r="H84" s="18">
        <f t="shared" si="14"/>
        <v>105.5001125</v>
      </c>
      <c r="I84" s="21">
        <v>8583.06</v>
      </c>
      <c r="J84" s="21">
        <v>10128</v>
      </c>
      <c r="K84" s="35">
        <v>48</v>
      </c>
      <c r="L84" s="35">
        <v>48</v>
      </c>
      <c r="M84" s="36"/>
      <c r="N84" s="36"/>
      <c r="O84" s="22"/>
      <c r="P84" s="23" t="s">
        <v>219</v>
      </c>
      <c r="Q84" s="21">
        <f t="shared" si="16"/>
        <v>0</v>
      </c>
      <c r="R84" s="23"/>
      <c r="S84" s="23"/>
      <c r="T84" s="21">
        <f t="shared" si="17"/>
        <v>0</v>
      </c>
      <c r="U84" s="21">
        <f t="shared" si="18"/>
        <v>0</v>
      </c>
      <c r="V84" s="23"/>
      <c r="W84" s="21">
        <f t="shared" si="19"/>
        <v>0</v>
      </c>
      <c r="X84" s="21">
        <f t="shared" si="20"/>
        <v>0</v>
      </c>
      <c r="Y84" s="24"/>
      <c r="Z84" s="21">
        <f t="shared" si="21"/>
        <v>0</v>
      </c>
      <c r="AA84" s="44">
        <f t="shared" si="22"/>
        <v>0</v>
      </c>
      <c r="AB84" s="20"/>
      <c r="AC84" s="44">
        <f t="shared" si="23"/>
        <v>0</v>
      </c>
      <c r="AD84" s="44">
        <f t="shared" si="24"/>
        <v>0</v>
      </c>
      <c r="AE84" s="20"/>
      <c r="AF84" s="44">
        <f t="shared" si="25"/>
        <v>0</v>
      </c>
      <c r="AG84" s="44">
        <f t="shared" si="26"/>
        <v>0</v>
      </c>
    </row>
    <row r="85" spans="1:33" s="17" customFormat="1" ht="11.1" customHeight="1" outlineLevel="2" x14ac:dyDescent="0.2">
      <c r="A85" s="52">
        <v>25</v>
      </c>
      <c r="B85" s="13" t="s">
        <v>132</v>
      </c>
      <c r="C85" s="19" t="s">
        <v>133</v>
      </c>
      <c r="D85" s="19" t="s">
        <v>7</v>
      </c>
      <c r="E85" s="54">
        <v>20</v>
      </c>
      <c r="F85" s="21">
        <v>96</v>
      </c>
      <c r="G85" s="18">
        <f t="shared" si="13"/>
        <v>431.96625</v>
      </c>
      <c r="H85" s="18">
        <f t="shared" si="14"/>
        <v>509.72017499999998</v>
      </c>
      <c r="I85" s="21">
        <v>41468.76</v>
      </c>
      <c r="J85" s="21">
        <v>48933.120000000003</v>
      </c>
      <c r="K85" s="35">
        <v>24</v>
      </c>
      <c r="L85" s="35">
        <v>24</v>
      </c>
      <c r="M85" s="35">
        <v>24</v>
      </c>
      <c r="N85" s="35">
        <v>24</v>
      </c>
      <c r="O85" s="23"/>
      <c r="P85" s="23" t="s">
        <v>218</v>
      </c>
      <c r="Q85" s="21">
        <f t="shared" si="16"/>
        <v>0</v>
      </c>
      <c r="R85" s="22"/>
      <c r="S85" s="24"/>
      <c r="T85" s="21">
        <f t="shared" si="17"/>
        <v>0</v>
      </c>
      <c r="U85" s="21">
        <f t="shared" si="18"/>
        <v>0</v>
      </c>
      <c r="V85" s="24"/>
      <c r="W85" s="21">
        <f t="shared" si="19"/>
        <v>0</v>
      </c>
      <c r="X85" s="21">
        <f t="shared" si="20"/>
        <v>0</v>
      </c>
      <c r="Y85" s="24"/>
      <c r="Z85" s="21">
        <f t="shared" si="21"/>
        <v>0</v>
      </c>
      <c r="AA85" s="44">
        <f t="shared" si="22"/>
        <v>0</v>
      </c>
      <c r="AB85" s="20"/>
      <c r="AC85" s="44">
        <f t="shared" si="23"/>
        <v>0</v>
      </c>
      <c r="AD85" s="44">
        <f t="shared" si="24"/>
        <v>0</v>
      </c>
      <c r="AE85" s="20"/>
      <c r="AF85" s="44">
        <f t="shared" si="25"/>
        <v>0</v>
      </c>
      <c r="AG85" s="44">
        <f t="shared" si="26"/>
        <v>0</v>
      </c>
    </row>
    <row r="86" spans="1:33" s="17" customFormat="1" ht="11.1" customHeight="1" outlineLevel="2" x14ac:dyDescent="0.2">
      <c r="A86" s="52">
        <v>26</v>
      </c>
      <c r="B86" s="13" t="s">
        <v>51</v>
      </c>
      <c r="C86" s="19" t="s">
        <v>52</v>
      </c>
      <c r="D86" s="19" t="s">
        <v>7</v>
      </c>
      <c r="E86" s="54">
        <v>4</v>
      </c>
      <c r="F86" s="21">
        <v>132</v>
      </c>
      <c r="G86" s="18">
        <f t="shared" si="13"/>
        <v>474.57628787878787</v>
      </c>
      <c r="H86" s="18">
        <f t="shared" si="14"/>
        <v>560.00001969696962</v>
      </c>
      <c r="I86" s="21">
        <v>62644.07</v>
      </c>
      <c r="J86" s="21">
        <v>73920</v>
      </c>
      <c r="K86" s="35">
        <v>48</v>
      </c>
      <c r="L86" s="35">
        <v>16</v>
      </c>
      <c r="M86" s="35">
        <v>20</v>
      </c>
      <c r="N86" s="35">
        <v>48</v>
      </c>
      <c r="O86" s="22"/>
      <c r="P86" s="23" t="s">
        <v>218</v>
      </c>
      <c r="Q86" s="21">
        <f t="shared" si="16"/>
        <v>0</v>
      </c>
      <c r="R86" s="22"/>
      <c r="S86" s="24"/>
      <c r="T86" s="21">
        <f t="shared" si="17"/>
        <v>0</v>
      </c>
      <c r="U86" s="21">
        <f t="shared" si="18"/>
        <v>0</v>
      </c>
      <c r="V86" s="24"/>
      <c r="W86" s="21">
        <f t="shared" si="19"/>
        <v>0</v>
      </c>
      <c r="X86" s="21">
        <f t="shared" si="20"/>
        <v>0</v>
      </c>
      <c r="Y86" s="24"/>
      <c r="Z86" s="21">
        <f t="shared" si="21"/>
        <v>0</v>
      </c>
      <c r="AA86" s="44">
        <f t="shared" si="22"/>
        <v>0</v>
      </c>
      <c r="AB86" s="20"/>
      <c r="AC86" s="44">
        <f t="shared" si="23"/>
        <v>0</v>
      </c>
      <c r="AD86" s="44">
        <f t="shared" si="24"/>
        <v>0</v>
      </c>
      <c r="AE86" s="20"/>
      <c r="AF86" s="44">
        <f t="shared" si="25"/>
        <v>0</v>
      </c>
      <c r="AG86" s="44">
        <f t="shared" si="26"/>
        <v>0</v>
      </c>
    </row>
    <row r="87" spans="1:33" s="17" customFormat="1" ht="11.1" customHeight="1" outlineLevel="2" x14ac:dyDescent="0.2">
      <c r="A87" s="52">
        <v>27</v>
      </c>
      <c r="B87" s="13" t="s">
        <v>102</v>
      </c>
      <c r="C87" s="19" t="s">
        <v>103</v>
      </c>
      <c r="D87" s="19" t="s">
        <v>7</v>
      </c>
      <c r="E87" s="54" t="s">
        <v>215</v>
      </c>
      <c r="F87" s="21">
        <v>240</v>
      </c>
      <c r="G87" s="18">
        <f t="shared" ref="G87:G122" si="27">I87/F87</f>
        <v>251.05083333333332</v>
      </c>
      <c r="H87" s="18">
        <f t="shared" ref="H87:H122" si="28">G87*1.18</f>
        <v>296.23998333333327</v>
      </c>
      <c r="I87" s="21">
        <v>60252.2</v>
      </c>
      <c r="J87" s="21">
        <v>71097.600000000006</v>
      </c>
      <c r="K87" s="36"/>
      <c r="L87" s="35">
        <v>120</v>
      </c>
      <c r="M87" s="35">
        <v>120</v>
      </c>
      <c r="N87" s="36"/>
      <c r="O87" s="22"/>
      <c r="P87" s="24"/>
      <c r="Q87" s="21">
        <f t="shared" si="16"/>
        <v>0</v>
      </c>
      <c r="R87" s="22"/>
      <c r="S87" s="24"/>
      <c r="T87" s="21">
        <f t="shared" si="17"/>
        <v>0</v>
      </c>
      <c r="U87" s="21">
        <f t="shared" si="18"/>
        <v>0</v>
      </c>
      <c r="V87" s="23"/>
      <c r="W87" s="21">
        <f t="shared" si="19"/>
        <v>0</v>
      </c>
      <c r="X87" s="21">
        <f t="shared" si="20"/>
        <v>0</v>
      </c>
      <c r="Y87" s="24"/>
      <c r="Z87" s="21">
        <f t="shared" si="21"/>
        <v>0</v>
      </c>
      <c r="AA87" s="44">
        <f t="shared" si="22"/>
        <v>0</v>
      </c>
      <c r="AB87" s="20"/>
      <c r="AC87" s="44">
        <f t="shared" si="23"/>
        <v>0</v>
      </c>
      <c r="AD87" s="44">
        <f t="shared" si="24"/>
        <v>0</v>
      </c>
      <c r="AE87" s="20"/>
      <c r="AF87" s="44">
        <f t="shared" si="25"/>
        <v>0</v>
      </c>
      <c r="AG87" s="44">
        <f t="shared" si="26"/>
        <v>0</v>
      </c>
    </row>
    <row r="88" spans="1:33" s="17" customFormat="1" ht="11.1" customHeight="1" outlineLevel="2" x14ac:dyDescent="0.2">
      <c r="A88" s="52">
        <v>28</v>
      </c>
      <c r="B88" s="13" t="s">
        <v>134</v>
      </c>
      <c r="C88" s="19" t="s">
        <v>135</v>
      </c>
      <c r="D88" s="19" t="s">
        <v>7</v>
      </c>
      <c r="E88" s="54">
        <v>20</v>
      </c>
      <c r="F88" s="21">
        <v>850</v>
      </c>
      <c r="G88" s="18">
        <f t="shared" si="27"/>
        <v>147.11865882352942</v>
      </c>
      <c r="H88" s="18">
        <f t="shared" si="28"/>
        <v>173.6000174117647</v>
      </c>
      <c r="I88" s="21">
        <v>125050.86</v>
      </c>
      <c r="J88" s="21">
        <v>147560</v>
      </c>
      <c r="K88" s="35">
        <v>320</v>
      </c>
      <c r="L88" s="35">
        <v>120</v>
      </c>
      <c r="M88" s="35">
        <v>290</v>
      </c>
      <c r="N88" s="35">
        <v>120</v>
      </c>
      <c r="O88" s="22"/>
      <c r="P88" s="23" t="s">
        <v>218</v>
      </c>
      <c r="Q88" s="21">
        <f t="shared" si="16"/>
        <v>0</v>
      </c>
      <c r="R88" s="22"/>
      <c r="S88" s="24"/>
      <c r="T88" s="21">
        <f t="shared" si="17"/>
        <v>0</v>
      </c>
      <c r="U88" s="21">
        <f t="shared" si="18"/>
        <v>0</v>
      </c>
      <c r="V88" s="24"/>
      <c r="W88" s="21">
        <f t="shared" si="19"/>
        <v>0</v>
      </c>
      <c r="X88" s="21">
        <f t="shared" si="20"/>
        <v>0</v>
      </c>
      <c r="Y88" s="24"/>
      <c r="Z88" s="21">
        <f t="shared" si="21"/>
        <v>0</v>
      </c>
      <c r="AA88" s="44">
        <f t="shared" si="22"/>
        <v>0</v>
      </c>
      <c r="AB88" s="20"/>
      <c r="AC88" s="44">
        <f t="shared" si="23"/>
        <v>0</v>
      </c>
      <c r="AD88" s="44">
        <f t="shared" si="24"/>
        <v>0</v>
      </c>
      <c r="AE88" s="20"/>
      <c r="AF88" s="44">
        <f t="shared" si="25"/>
        <v>0</v>
      </c>
      <c r="AG88" s="44">
        <f t="shared" si="26"/>
        <v>0</v>
      </c>
    </row>
    <row r="89" spans="1:33" s="17" customFormat="1" ht="11.1" customHeight="1" outlineLevel="2" x14ac:dyDescent="0.2">
      <c r="A89" s="52">
        <v>29</v>
      </c>
      <c r="B89" s="13" t="s">
        <v>136</v>
      </c>
      <c r="C89" s="19" t="s">
        <v>137</v>
      </c>
      <c r="D89" s="19" t="s">
        <v>7</v>
      </c>
      <c r="E89" s="54" t="s">
        <v>215</v>
      </c>
      <c r="F89" s="21">
        <v>200</v>
      </c>
      <c r="G89" s="18">
        <f t="shared" si="27"/>
        <v>129.322</v>
      </c>
      <c r="H89" s="18">
        <f t="shared" si="28"/>
        <v>152.59995999999998</v>
      </c>
      <c r="I89" s="21">
        <v>25864.400000000001</v>
      </c>
      <c r="J89" s="21">
        <v>30520</v>
      </c>
      <c r="K89" s="35">
        <v>50</v>
      </c>
      <c r="L89" s="35">
        <v>50</v>
      </c>
      <c r="M89" s="35">
        <v>50</v>
      </c>
      <c r="N89" s="35">
        <v>50</v>
      </c>
      <c r="O89" s="22"/>
      <c r="P89" s="24"/>
      <c r="Q89" s="21">
        <f t="shared" si="16"/>
        <v>0</v>
      </c>
      <c r="R89" s="22"/>
      <c r="S89" s="24"/>
      <c r="T89" s="21">
        <f t="shared" si="17"/>
        <v>0</v>
      </c>
      <c r="U89" s="21">
        <f t="shared" si="18"/>
        <v>0</v>
      </c>
      <c r="V89" s="24"/>
      <c r="W89" s="21">
        <f t="shared" si="19"/>
        <v>0</v>
      </c>
      <c r="X89" s="21">
        <f t="shared" si="20"/>
        <v>0</v>
      </c>
      <c r="Y89" s="24"/>
      <c r="Z89" s="21">
        <f t="shared" si="21"/>
        <v>0</v>
      </c>
      <c r="AA89" s="44">
        <f t="shared" si="22"/>
        <v>0</v>
      </c>
      <c r="AB89" s="20"/>
      <c r="AC89" s="44">
        <f t="shared" si="23"/>
        <v>0</v>
      </c>
      <c r="AD89" s="44">
        <f t="shared" si="24"/>
        <v>0</v>
      </c>
      <c r="AE89" s="20"/>
      <c r="AF89" s="44">
        <f t="shared" si="25"/>
        <v>0</v>
      </c>
      <c r="AG89" s="44">
        <f t="shared" si="26"/>
        <v>0</v>
      </c>
    </row>
    <row r="90" spans="1:33" s="17" customFormat="1" ht="11.1" customHeight="1" outlineLevel="2" x14ac:dyDescent="0.2">
      <c r="A90" s="52">
        <v>30</v>
      </c>
      <c r="B90" s="13" t="s">
        <v>54</v>
      </c>
      <c r="C90" s="19" t="s">
        <v>55</v>
      </c>
      <c r="D90" s="19" t="s">
        <v>7</v>
      </c>
      <c r="E90" s="54" t="s">
        <v>215</v>
      </c>
      <c r="F90" s="21">
        <v>380</v>
      </c>
      <c r="G90" s="18">
        <f t="shared" si="27"/>
        <v>60.745763157894736</v>
      </c>
      <c r="H90" s="18">
        <f t="shared" si="28"/>
        <v>71.68000052631578</v>
      </c>
      <c r="I90" s="21">
        <v>23083.39</v>
      </c>
      <c r="J90" s="21">
        <v>27238.400000000001</v>
      </c>
      <c r="K90" s="35">
        <v>120</v>
      </c>
      <c r="L90" s="35">
        <v>80</v>
      </c>
      <c r="M90" s="35">
        <v>180</v>
      </c>
      <c r="N90" s="36"/>
      <c r="O90" s="22"/>
      <c r="P90" s="24"/>
      <c r="Q90" s="21">
        <f t="shared" si="16"/>
        <v>0</v>
      </c>
      <c r="R90" s="22"/>
      <c r="S90" s="24"/>
      <c r="T90" s="21">
        <f t="shared" si="17"/>
        <v>0</v>
      </c>
      <c r="U90" s="21">
        <f t="shared" si="18"/>
        <v>0</v>
      </c>
      <c r="V90" s="23"/>
      <c r="W90" s="21">
        <f t="shared" si="19"/>
        <v>0</v>
      </c>
      <c r="X90" s="21">
        <f t="shared" si="20"/>
        <v>0</v>
      </c>
      <c r="Y90" s="24"/>
      <c r="Z90" s="21">
        <f t="shared" si="21"/>
        <v>0</v>
      </c>
      <c r="AA90" s="44">
        <f t="shared" si="22"/>
        <v>0</v>
      </c>
      <c r="AB90" s="20"/>
      <c r="AC90" s="44">
        <f t="shared" si="23"/>
        <v>0</v>
      </c>
      <c r="AD90" s="44">
        <f t="shared" si="24"/>
        <v>0</v>
      </c>
      <c r="AE90" s="20"/>
      <c r="AF90" s="44">
        <f t="shared" si="25"/>
        <v>0</v>
      </c>
      <c r="AG90" s="44">
        <f t="shared" si="26"/>
        <v>0</v>
      </c>
    </row>
    <row r="91" spans="1:33" s="17" customFormat="1" ht="11.1" customHeight="1" outlineLevel="2" x14ac:dyDescent="0.2">
      <c r="A91" s="52">
        <v>31</v>
      </c>
      <c r="B91" s="13" t="s">
        <v>56</v>
      </c>
      <c r="C91" s="19" t="s">
        <v>57</v>
      </c>
      <c r="D91" s="19" t="s">
        <v>7</v>
      </c>
      <c r="E91" s="54">
        <v>20</v>
      </c>
      <c r="F91" s="21">
        <v>100</v>
      </c>
      <c r="G91" s="18">
        <f t="shared" si="27"/>
        <v>50.305100000000003</v>
      </c>
      <c r="H91" s="18">
        <f t="shared" si="28"/>
        <v>59.360018000000004</v>
      </c>
      <c r="I91" s="21">
        <v>5030.51</v>
      </c>
      <c r="J91" s="21">
        <v>5936</v>
      </c>
      <c r="K91" s="36"/>
      <c r="L91" s="36"/>
      <c r="M91" s="36"/>
      <c r="N91" s="35">
        <v>100</v>
      </c>
      <c r="O91" s="23"/>
      <c r="P91" s="23"/>
      <c r="Q91" s="21">
        <f t="shared" si="16"/>
        <v>0</v>
      </c>
      <c r="R91" s="23"/>
      <c r="S91" s="23"/>
      <c r="T91" s="21">
        <f t="shared" si="17"/>
        <v>0</v>
      </c>
      <c r="U91" s="21">
        <f t="shared" si="18"/>
        <v>0</v>
      </c>
      <c r="V91" s="24"/>
      <c r="W91" s="21">
        <f t="shared" si="19"/>
        <v>0</v>
      </c>
      <c r="X91" s="21">
        <f t="shared" si="20"/>
        <v>0</v>
      </c>
      <c r="Y91" s="24"/>
      <c r="Z91" s="21">
        <f t="shared" si="21"/>
        <v>0</v>
      </c>
      <c r="AA91" s="44">
        <f t="shared" si="22"/>
        <v>0</v>
      </c>
      <c r="AB91" s="20"/>
      <c r="AC91" s="44">
        <f t="shared" si="23"/>
        <v>0</v>
      </c>
      <c r="AD91" s="44">
        <f t="shared" si="24"/>
        <v>0</v>
      </c>
      <c r="AE91" s="20"/>
      <c r="AF91" s="44">
        <f t="shared" si="25"/>
        <v>0</v>
      </c>
      <c r="AG91" s="44">
        <f t="shared" si="26"/>
        <v>0</v>
      </c>
    </row>
    <row r="92" spans="1:33" s="17" customFormat="1" ht="11.1" customHeight="1" outlineLevel="2" x14ac:dyDescent="0.2">
      <c r="A92" s="52">
        <v>32</v>
      </c>
      <c r="B92" s="13" t="s">
        <v>58</v>
      </c>
      <c r="C92" s="19" t="s">
        <v>59</v>
      </c>
      <c r="D92" s="19" t="s">
        <v>7</v>
      </c>
      <c r="E92" s="54">
        <v>20</v>
      </c>
      <c r="F92" s="21">
        <v>500</v>
      </c>
      <c r="G92" s="18">
        <f t="shared" si="27"/>
        <v>53.923720000000003</v>
      </c>
      <c r="H92" s="18">
        <f t="shared" si="28"/>
        <v>63.629989600000002</v>
      </c>
      <c r="I92" s="21">
        <v>26961.86</v>
      </c>
      <c r="J92" s="21">
        <v>31815</v>
      </c>
      <c r="K92" s="35">
        <v>40</v>
      </c>
      <c r="L92" s="35">
        <v>190</v>
      </c>
      <c r="M92" s="35">
        <v>130</v>
      </c>
      <c r="N92" s="35">
        <v>140</v>
      </c>
      <c r="O92" s="22"/>
      <c r="P92" s="24"/>
      <c r="Q92" s="21">
        <f t="shared" si="16"/>
        <v>0</v>
      </c>
      <c r="R92" s="22"/>
      <c r="S92" s="24"/>
      <c r="T92" s="21">
        <f t="shared" si="17"/>
        <v>0</v>
      </c>
      <c r="U92" s="21">
        <f t="shared" si="18"/>
        <v>0</v>
      </c>
      <c r="V92" s="24"/>
      <c r="W92" s="21">
        <f t="shared" si="19"/>
        <v>0</v>
      </c>
      <c r="X92" s="21">
        <f t="shared" si="20"/>
        <v>0</v>
      </c>
      <c r="Y92" s="24"/>
      <c r="Z92" s="21">
        <f t="shared" si="21"/>
        <v>0</v>
      </c>
      <c r="AA92" s="44">
        <f t="shared" si="22"/>
        <v>0</v>
      </c>
      <c r="AB92" s="20"/>
      <c r="AC92" s="44">
        <f t="shared" si="23"/>
        <v>0</v>
      </c>
      <c r="AD92" s="44">
        <f t="shared" si="24"/>
        <v>0</v>
      </c>
      <c r="AE92" s="20"/>
      <c r="AF92" s="44">
        <f t="shared" si="25"/>
        <v>0</v>
      </c>
      <c r="AG92" s="44">
        <f t="shared" si="26"/>
        <v>0</v>
      </c>
    </row>
    <row r="93" spans="1:33" s="17" customFormat="1" ht="11.1" customHeight="1" outlineLevel="2" x14ac:dyDescent="0.2">
      <c r="A93" s="52">
        <v>33</v>
      </c>
      <c r="B93" s="13" t="s">
        <v>60</v>
      </c>
      <c r="C93" s="19" t="s">
        <v>61</v>
      </c>
      <c r="D93" s="19" t="s">
        <v>7</v>
      </c>
      <c r="E93" s="54">
        <v>20</v>
      </c>
      <c r="F93" s="21">
        <v>780</v>
      </c>
      <c r="G93" s="18">
        <f t="shared" si="27"/>
        <v>51.32202564102564</v>
      </c>
      <c r="H93" s="18">
        <f t="shared" si="28"/>
        <v>60.559990256410252</v>
      </c>
      <c r="I93" s="21">
        <v>40031.18</v>
      </c>
      <c r="J93" s="21">
        <v>47236.800000000003</v>
      </c>
      <c r="K93" s="35">
        <v>320</v>
      </c>
      <c r="L93" s="35">
        <v>100</v>
      </c>
      <c r="M93" s="35">
        <v>260</v>
      </c>
      <c r="N93" s="35">
        <v>100</v>
      </c>
      <c r="O93" s="22"/>
      <c r="P93" s="24"/>
      <c r="Q93" s="21">
        <f t="shared" si="16"/>
        <v>0</v>
      </c>
      <c r="R93" s="22"/>
      <c r="S93" s="24"/>
      <c r="T93" s="21">
        <f t="shared" si="17"/>
        <v>0</v>
      </c>
      <c r="U93" s="21">
        <f t="shared" si="18"/>
        <v>0</v>
      </c>
      <c r="V93" s="24"/>
      <c r="W93" s="21">
        <f t="shared" si="19"/>
        <v>0</v>
      </c>
      <c r="X93" s="21">
        <f t="shared" si="20"/>
        <v>0</v>
      </c>
      <c r="Y93" s="24"/>
      <c r="Z93" s="21">
        <f t="shared" si="21"/>
        <v>0</v>
      </c>
      <c r="AA93" s="44">
        <f t="shared" si="22"/>
        <v>0</v>
      </c>
      <c r="AB93" s="20"/>
      <c r="AC93" s="44">
        <f t="shared" si="23"/>
        <v>0</v>
      </c>
      <c r="AD93" s="44">
        <f t="shared" si="24"/>
        <v>0</v>
      </c>
      <c r="AE93" s="20"/>
      <c r="AF93" s="44">
        <f t="shared" si="25"/>
        <v>0</v>
      </c>
      <c r="AG93" s="44">
        <f t="shared" si="26"/>
        <v>0</v>
      </c>
    </row>
    <row r="94" spans="1:33" s="17" customFormat="1" ht="11.1" customHeight="1" outlineLevel="2" x14ac:dyDescent="0.2">
      <c r="A94" s="52">
        <v>34</v>
      </c>
      <c r="B94" s="13" t="s">
        <v>138</v>
      </c>
      <c r="C94" s="19" t="s">
        <v>139</v>
      </c>
      <c r="D94" s="19" t="s">
        <v>7</v>
      </c>
      <c r="E94" s="54">
        <v>4</v>
      </c>
      <c r="F94" s="21">
        <v>32</v>
      </c>
      <c r="G94" s="18">
        <f t="shared" si="27"/>
        <v>575.84749999999997</v>
      </c>
      <c r="H94" s="18">
        <f t="shared" si="28"/>
        <v>679.50004999999987</v>
      </c>
      <c r="I94" s="21">
        <v>18427.12</v>
      </c>
      <c r="J94" s="21">
        <v>21744</v>
      </c>
      <c r="K94" s="35">
        <v>8</v>
      </c>
      <c r="L94" s="35">
        <v>8</v>
      </c>
      <c r="M94" s="35">
        <v>8</v>
      </c>
      <c r="N94" s="35">
        <v>8</v>
      </c>
      <c r="O94" s="22"/>
      <c r="P94" s="23" t="s">
        <v>218</v>
      </c>
      <c r="Q94" s="21">
        <f t="shared" si="16"/>
        <v>0</v>
      </c>
      <c r="R94" s="22"/>
      <c r="S94" s="24"/>
      <c r="T94" s="21">
        <f t="shared" si="17"/>
        <v>0</v>
      </c>
      <c r="U94" s="21">
        <f t="shared" si="18"/>
        <v>0</v>
      </c>
      <c r="V94" s="24"/>
      <c r="W94" s="21">
        <f t="shared" si="19"/>
        <v>0</v>
      </c>
      <c r="X94" s="21">
        <f t="shared" si="20"/>
        <v>0</v>
      </c>
      <c r="Y94" s="24"/>
      <c r="Z94" s="21">
        <f t="shared" si="21"/>
        <v>0</v>
      </c>
      <c r="AA94" s="44">
        <f t="shared" si="22"/>
        <v>0</v>
      </c>
      <c r="AB94" s="20"/>
      <c r="AC94" s="44">
        <f t="shared" si="23"/>
        <v>0</v>
      </c>
      <c r="AD94" s="44">
        <f t="shared" si="24"/>
        <v>0</v>
      </c>
      <c r="AE94" s="20"/>
      <c r="AF94" s="44">
        <f t="shared" si="25"/>
        <v>0</v>
      </c>
      <c r="AG94" s="44">
        <f t="shared" si="26"/>
        <v>0</v>
      </c>
    </row>
    <row r="95" spans="1:33" s="17" customFormat="1" ht="11.1" customHeight="1" outlineLevel="2" x14ac:dyDescent="0.2">
      <c r="A95" s="52">
        <v>35</v>
      </c>
      <c r="B95" s="13" t="s">
        <v>138</v>
      </c>
      <c r="C95" s="19" t="s">
        <v>140</v>
      </c>
      <c r="D95" s="19" t="s">
        <v>7</v>
      </c>
      <c r="E95" s="54">
        <v>20</v>
      </c>
      <c r="F95" s="21">
        <v>80</v>
      </c>
      <c r="G95" s="18">
        <f t="shared" si="27"/>
        <v>215.93200000000002</v>
      </c>
      <c r="H95" s="18">
        <f t="shared" si="28"/>
        <v>254.79975999999999</v>
      </c>
      <c r="I95" s="21">
        <v>17274.560000000001</v>
      </c>
      <c r="J95" s="21">
        <v>20384</v>
      </c>
      <c r="K95" s="35">
        <v>20</v>
      </c>
      <c r="L95" s="35">
        <v>20</v>
      </c>
      <c r="M95" s="35">
        <v>20</v>
      </c>
      <c r="N95" s="35">
        <v>20</v>
      </c>
      <c r="O95" s="22"/>
      <c r="P95" s="24"/>
      <c r="Q95" s="21">
        <f t="shared" si="16"/>
        <v>0</v>
      </c>
      <c r="R95" s="22"/>
      <c r="S95" s="24"/>
      <c r="T95" s="21">
        <f t="shared" si="17"/>
        <v>0</v>
      </c>
      <c r="U95" s="21">
        <f t="shared" si="18"/>
        <v>0</v>
      </c>
      <c r="V95" s="24"/>
      <c r="W95" s="21">
        <f t="shared" si="19"/>
        <v>0</v>
      </c>
      <c r="X95" s="21">
        <f t="shared" si="20"/>
        <v>0</v>
      </c>
      <c r="Y95" s="24"/>
      <c r="Z95" s="21">
        <f t="shared" si="21"/>
        <v>0</v>
      </c>
      <c r="AA95" s="44">
        <f t="shared" si="22"/>
        <v>0</v>
      </c>
      <c r="AB95" s="20"/>
      <c r="AC95" s="44">
        <f t="shared" si="23"/>
        <v>0</v>
      </c>
      <c r="AD95" s="44">
        <f t="shared" si="24"/>
        <v>0</v>
      </c>
      <c r="AE95" s="20"/>
      <c r="AF95" s="44">
        <f t="shared" si="25"/>
        <v>0</v>
      </c>
      <c r="AG95" s="44">
        <f t="shared" si="26"/>
        <v>0</v>
      </c>
    </row>
    <row r="96" spans="1:33" s="17" customFormat="1" ht="11.1" customHeight="1" outlineLevel="2" x14ac:dyDescent="0.2">
      <c r="A96" s="52">
        <v>36</v>
      </c>
      <c r="B96" s="13" t="s">
        <v>113</v>
      </c>
      <c r="C96" s="19" t="s">
        <v>114</v>
      </c>
      <c r="D96" s="19" t="s">
        <v>7</v>
      </c>
      <c r="E96" s="54">
        <v>5</v>
      </c>
      <c r="F96" s="21">
        <v>80</v>
      </c>
      <c r="G96" s="18">
        <f t="shared" si="27"/>
        <v>72.610249999999994</v>
      </c>
      <c r="H96" s="18">
        <f t="shared" si="28"/>
        <v>85.680094999999994</v>
      </c>
      <c r="I96" s="21">
        <v>5808.82</v>
      </c>
      <c r="J96" s="21">
        <v>6854.4</v>
      </c>
      <c r="K96" s="36"/>
      <c r="L96" s="35">
        <v>40</v>
      </c>
      <c r="M96" s="35">
        <v>40</v>
      </c>
      <c r="N96" s="36"/>
      <c r="O96" s="23"/>
      <c r="P96" s="24"/>
      <c r="Q96" s="21">
        <f t="shared" si="16"/>
        <v>0</v>
      </c>
      <c r="R96" s="22"/>
      <c r="S96" s="24"/>
      <c r="T96" s="21">
        <f t="shared" si="17"/>
        <v>0</v>
      </c>
      <c r="U96" s="21">
        <f t="shared" si="18"/>
        <v>0</v>
      </c>
      <c r="V96" s="23"/>
      <c r="W96" s="21">
        <f t="shared" si="19"/>
        <v>0</v>
      </c>
      <c r="X96" s="21">
        <f t="shared" si="20"/>
        <v>0</v>
      </c>
      <c r="Y96" s="24"/>
      <c r="Z96" s="21">
        <f t="shared" si="21"/>
        <v>0</v>
      </c>
      <c r="AA96" s="44">
        <f t="shared" si="22"/>
        <v>0</v>
      </c>
      <c r="AB96" s="20"/>
      <c r="AC96" s="44">
        <f t="shared" si="23"/>
        <v>0</v>
      </c>
      <c r="AD96" s="44">
        <f t="shared" si="24"/>
        <v>0</v>
      </c>
      <c r="AE96" s="20"/>
      <c r="AF96" s="44">
        <f t="shared" si="25"/>
        <v>0</v>
      </c>
      <c r="AG96" s="44">
        <f t="shared" si="26"/>
        <v>0</v>
      </c>
    </row>
    <row r="97" spans="1:33" s="17" customFormat="1" ht="11.1" customHeight="1" outlineLevel="2" x14ac:dyDescent="0.2">
      <c r="A97" s="52">
        <v>37</v>
      </c>
      <c r="B97" s="13" t="s">
        <v>141</v>
      </c>
      <c r="C97" s="19" t="s">
        <v>142</v>
      </c>
      <c r="D97" s="19" t="s">
        <v>7</v>
      </c>
      <c r="E97" s="54" t="s">
        <v>216</v>
      </c>
      <c r="F97" s="21">
        <v>430</v>
      </c>
      <c r="G97" s="18">
        <f t="shared" si="27"/>
        <v>47.644093023255813</v>
      </c>
      <c r="H97" s="18">
        <f t="shared" si="28"/>
        <v>56.220029767441858</v>
      </c>
      <c r="I97" s="21">
        <v>20486.96</v>
      </c>
      <c r="J97" s="21">
        <v>24174.6</v>
      </c>
      <c r="K97" s="35">
        <v>130</v>
      </c>
      <c r="L97" s="35">
        <v>80</v>
      </c>
      <c r="M97" s="35">
        <v>130</v>
      </c>
      <c r="N97" s="35">
        <v>90</v>
      </c>
      <c r="O97" s="23"/>
      <c r="P97" s="24"/>
      <c r="Q97" s="21">
        <f t="shared" si="16"/>
        <v>0</v>
      </c>
      <c r="R97" s="22"/>
      <c r="S97" s="24"/>
      <c r="T97" s="21">
        <f t="shared" si="17"/>
        <v>0</v>
      </c>
      <c r="U97" s="21">
        <f t="shared" si="18"/>
        <v>0</v>
      </c>
      <c r="V97" s="24"/>
      <c r="W97" s="21">
        <f t="shared" si="19"/>
        <v>0</v>
      </c>
      <c r="X97" s="21">
        <f t="shared" si="20"/>
        <v>0</v>
      </c>
      <c r="Y97" s="24"/>
      <c r="Z97" s="21">
        <f t="shared" si="21"/>
        <v>0</v>
      </c>
      <c r="AA97" s="44">
        <f t="shared" si="22"/>
        <v>0</v>
      </c>
      <c r="AB97" s="20"/>
      <c r="AC97" s="44">
        <f t="shared" si="23"/>
        <v>0</v>
      </c>
      <c r="AD97" s="44">
        <f t="shared" si="24"/>
        <v>0</v>
      </c>
      <c r="AE97" s="20"/>
      <c r="AF97" s="44">
        <f t="shared" si="25"/>
        <v>0</v>
      </c>
      <c r="AG97" s="44">
        <f t="shared" si="26"/>
        <v>0</v>
      </c>
    </row>
    <row r="98" spans="1:33" s="17" customFormat="1" ht="11.1" customHeight="1" outlineLevel="2" x14ac:dyDescent="0.2">
      <c r="A98" s="52">
        <v>38</v>
      </c>
      <c r="B98" s="13" t="s">
        <v>143</v>
      </c>
      <c r="C98" s="19" t="s">
        <v>144</v>
      </c>
      <c r="D98" s="19" t="s">
        <v>7</v>
      </c>
      <c r="E98" s="54">
        <v>4</v>
      </c>
      <c r="F98" s="21">
        <v>64</v>
      </c>
      <c r="G98" s="18">
        <f t="shared" si="27"/>
        <v>103.91500000000001</v>
      </c>
      <c r="H98" s="18">
        <f t="shared" si="28"/>
        <v>122.61969999999999</v>
      </c>
      <c r="I98" s="21">
        <v>6650.56</v>
      </c>
      <c r="J98" s="21">
        <v>7847.68</v>
      </c>
      <c r="K98" s="35">
        <v>16</v>
      </c>
      <c r="L98" s="35">
        <v>16</v>
      </c>
      <c r="M98" s="35">
        <v>16</v>
      </c>
      <c r="N98" s="35">
        <v>16</v>
      </c>
      <c r="O98" s="22"/>
      <c r="P98" s="23" t="s">
        <v>220</v>
      </c>
      <c r="Q98" s="21">
        <f t="shared" si="16"/>
        <v>0</v>
      </c>
      <c r="R98" s="22"/>
      <c r="S98" s="24"/>
      <c r="T98" s="21">
        <f t="shared" si="17"/>
        <v>0</v>
      </c>
      <c r="U98" s="21">
        <f t="shared" si="18"/>
        <v>0</v>
      </c>
      <c r="V98" s="24"/>
      <c r="W98" s="21">
        <f t="shared" si="19"/>
        <v>0</v>
      </c>
      <c r="X98" s="21">
        <f t="shared" si="20"/>
        <v>0</v>
      </c>
      <c r="Y98" s="24"/>
      <c r="Z98" s="21">
        <f t="shared" si="21"/>
        <v>0</v>
      </c>
      <c r="AA98" s="44">
        <f t="shared" si="22"/>
        <v>0</v>
      </c>
      <c r="AB98" s="20"/>
      <c r="AC98" s="44">
        <f t="shared" si="23"/>
        <v>0</v>
      </c>
      <c r="AD98" s="44">
        <f t="shared" si="24"/>
        <v>0</v>
      </c>
      <c r="AE98" s="20"/>
      <c r="AF98" s="44">
        <f t="shared" si="25"/>
        <v>0</v>
      </c>
      <c r="AG98" s="44">
        <f t="shared" si="26"/>
        <v>0</v>
      </c>
    </row>
    <row r="99" spans="1:33" s="17" customFormat="1" ht="11.1" customHeight="1" outlineLevel="2" x14ac:dyDescent="0.2">
      <c r="A99" s="52">
        <v>39</v>
      </c>
      <c r="B99" s="13" t="s">
        <v>145</v>
      </c>
      <c r="C99" s="19" t="s">
        <v>146</v>
      </c>
      <c r="D99" s="19" t="s">
        <v>7</v>
      </c>
      <c r="E99" s="54" t="s">
        <v>216</v>
      </c>
      <c r="F99" s="21">
        <v>130</v>
      </c>
      <c r="G99" s="18">
        <f t="shared" si="27"/>
        <v>47.457692307692305</v>
      </c>
      <c r="H99" s="18">
        <f t="shared" si="28"/>
        <v>56.000076923076918</v>
      </c>
      <c r="I99" s="21">
        <v>6169.5</v>
      </c>
      <c r="J99" s="21">
        <v>7280</v>
      </c>
      <c r="K99" s="35">
        <v>40</v>
      </c>
      <c r="L99" s="35">
        <v>30</v>
      </c>
      <c r="M99" s="35">
        <v>40</v>
      </c>
      <c r="N99" s="35">
        <v>20</v>
      </c>
      <c r="O99" s="22"/>
      <c r="P99" s="24"/>
      <c r="Q99" s="21">
        <f t="shared" si="16"/>
        <v>0</v>
      </c>
      <c r="R99" s="22"/>
      <c r="S99" s="24"/>
      <c r="T99" s="21">
        <f t="shared" si="17"/>
        <v>0</v>
      </c>
      <c r="U99" s="21">
        <f t="shared" si="18"/>
        <v>0</v>
      </c>
      <c r="V99" s="24"/>
      <c r="W99" s="21">
        <f t="shared" si="19"/>
        <v>0</v>
      </c>
      <c r="X99" s="21">
        <f t="shared" si="20"/>
        <v>0</v>
      </c>
      <c r="Y99" s="24"/>
      <c r="Z99" s="21">
        <f t="shared" si="21"/>
        <v>0</v>
      </c>
      <c r="AA99" s="44">
        <f t="shared" si="22"/>
        <v>0</v>
      </c>
      <c r="AB99" s="20"/>
      <c r="AC99" s="44">
        <f t="shared" si="23"/>
        <v>0</v>
      </c>
      <c r="AD99" s="44">
        <f t="shared" si="24"/>
        <v>0</v>
      </c>
      <c r="AE99" s="20"/>
      <c r="AF99" s="44">
        <f t="shared" si="25"/>
        <v>0</v>
      </c>
      <c r="AG99" s="44">
        <f t="shared" si="26"/>
        <v>0</v>
      </c>
    </row>
    <row r="100" spans="1:33" s="17" customFormat="1" ht="11.1" customHeight="1" outlineLevel="2" x14ac:dyDescent="0.2">
      <c r="A100" s="52">
        <v>40</v>
      </c>
      <c r="B100" s="13" t="s">
        <v>67</v>
      </c>
      <c r="C100" s="19" t="s">
        <v>115</v>
      </c>
      <c r="D100" s="19" t="s">
        <v>7</v>
      </c>
      <c r="E100" s="54">
        <v>20</v>
      </c>
      <c r="F100" s="21">
        <v>120</v>
      </c>
      <c r="G100" s="18">
        <f t="shared" si="27"/>
        <v>178.44066666666669</v>
      </c>
      <c r="H100" s="18">
        <f t="shared" si="28"/>
        <v>210.55998666666667</v>
      </c>
      <c r="I100" s="21">
        <v>21412.880000000001</v>
      </c>
      <c r="J100" s="21">
        <v>25267.200000000001</v>
      </c>
      <c r="K100" s="35">
        <v>40</v>
      </c>
      <c r="L100" s="35">
        <v>20</v>
      </c>
      <c r="M100" s="35">
        <v>40</v>
      </c>
      <c r="N100" s="35">
        <v>20</v>
      </c>
      <c r="O100" s="23"/>
      <c r="P100" s="24"/>
      <c r="Q100" s="21">
        <f t="shared" si="16"/>
        <v>0</v>
      </c>
      <c r="R100" s="22"/>
      <c r="S100" s="24"/>
      <c r="T100" s="21">
        <f t="shared" si="17"/>
        <v>0</v>
      </c>
      <c r="U100" s="21">
        <f t="shared" si="18"/>
        <v>0</v>
      </c>
      <c r="V100" s="24"/>
      <c r="W100" s="21">
        <f t="shared" si="19"/>
        <v>0</v>
      </c>
      <c r="X100" s="21">
        <f t="shared" si="20"/>
        <v>0</v>
      </c>
      <c r="Y100" s="24"/>
      <c r="Z100" s="21">
        <f t="shared" si="21"/>
        <v>0</v>
      </c>
      <c r="AA100" s="44">
        <f t="shared" si="22"/>
        <v>0</v>
      </c>
      <c r="AB100" s="20"/>
      <c r="AC100" s="44">
        <f t="shared" si="23"/>
        <v>0</v>
      </c>
      <c r="AD100" s="44">
        <f t="shared" si="24"/>
        <v>0</v>
      </c>
      <c r="AE100" s="20"/>
      <c r="AF100" s="44">
        <f t="shared" si="25"/>
        <v>0</v>
      </c>
      <c r="AG100" s="44">
        <f t="shared" si="26"/>
        <v>0</v>
      </c>
    </row>
    <row r="101" spans="1:33" s="17" customFormat="1" ht="11.1" customHeight="1" outlineLevel="2" x14ac:dyDescent="0.2">
      <c r="A101" s="52">
        <v>41</v>
      </c>
      <c r="B101" s="13" t="s">
        <v>67</v>
      </c>
      <c r="C101" s="19" t="s">
        <v>147</v>
      </c>
      <c r="D101" s="19" t="s">
        <v>7</v>
      </c>
      <c r="E101" s="54">
        <v>20</v>
      </c>
      <c r="F101" s="21">
        <v>32</v>
      </c>
      <c r="G101" s="18">
        <f t="shared" si="27"/>
        <v>431.864375</v>
      </c>
      <c r="H101" s="18">
        <f t="shared" si="28"/>
        <v>509.59996249999995</v>
      </c>
      <c r="I101" s="21">
        <v>13819.66</v>
      </c>
      <c r="J101" s="21">
        <v>16307.2</v>
      </c>
      <c r="K101" s="35">
        <v>16</v>
      </c>
      <c r="L101" s="36"/>
      <c r="M101" s="35">
        <v>16</v>
      </c>
      <c r="N101" s="36"/>
      <c r="O101" s="22"/>
      <c r="P101" s="23"/>
      <c r="Q101" s="21">
        <f t="shared" si="16"/>
        <v>0</v>
      </c>
      <c r="R101" s="22"/>
      <c r="S101" s="24"/>
      <c r="T101" s="21">
        <f t="shared" si="17"/>
        <v>0</v>
      </c>
      <c r="U101" s="21">
        <f t="shared" si="18"/>
        <v>0</v>
      </c>
      <c r="V101" s="23"/>
      <c r="W101" s="21">
        <f t="shared" si="19"/>
        <v>0</v>
      </c>
      <c r="X101" s="21">
        <f t="shared" si="20"/>
        <v>0</v>
      </c>
      <c r="Y101" s="24"/>
      <c r="Z101" s="21">
        <f t="shared" si="21"/>
        <v>0</v>
      </c>
      <c r="AA101" s="44">
        <f t="shared" si="22"/>
        <v>0</v>
      </c>
      <c r="AB101" s="20"/>
      <c r="AC101" s="44">
        <f t="shared" si="23"/>
        <v>0</v>
      </c>
      <c r="AD101" s="44">
        <f t="shared" si="24"/>
        <v>0</v>
      </c>
      <c r="AE101" s="20"/>
      <c r="AF101" s="44">
        <f t="shared" si="25"/>
        <v>0</v>
      </c>
      <c r="AG101" s="44">
        <f t="shared" si="26"/>
        <v>0</v>
      </c>
    </row>
    <row r="102" spans="1:33" s="17" customFormat="1" ht="11.1" customHeight="1" outlineLevel="2" x14ac:dyDescent="0.2">
      <c r="A102" s="52">
        <v>42</v>
      </c>
      <c r="B102" s="13" t="s">
        <v>67</v>
      </c>
      <c r="C102" s="19" t="s">
        <v>68</v>
      </c>
      <c r="D102" s="19" t="s">
        <v>7</v>
      </c>
      <c r="E102" s="54">
        <v>1</v>
      </c>
      <c r="F102" s="21">
        <v>100</v>
      </c>
      <c r="G102" s="18">
        <f t="shared" si="27"/>
        <v>840</v>
      </c>
      <c r="H102" s="18">
        <f t="shared" si="28"/>
        <v>991.19999999999993</v>
      </c>
      <c r="I102" s="21">
        <v>84000</v>
      </c>
      <c r="J102" s="21">
        <v>99120</v>
      </c>
      <c r="K102" s="35">
        <v>50</v>
      </c>
      <c r="L102" s="36"/>
      <c r="M102" s="35">
        <v>50</v>
      </c>
      <c r="N102" s="36"/>
      <c r="O102" s="22"/>
      <c r="P102" s="23" t="s">
        <v>218</v>
      </c>
      <c r="Q102" s="21">
        <f t="shared" si="16"/>
        <v>0</v>
      </c>
      <c r="R102" s="22"/>
      <c r="S102" s="24"/>
      <c r="T102" s="21">
        <f t="shared" si="17"/>
        <v>0</v>
      </c>
      <c r="U102" s="21">
        <f t="shared" si="18"/>
        <v>0</v>
      </c>
      <c r="V102" s="23"/>
      <c r="W102" s="21">
        <f t="shared" si="19"/>
        <v>0</v>
      </c>
      <c r="X102" s="21">
        <f t="shared" si="20"/>
        <v>0</v>
      </c>
      <c r="Y102" s="24"/>
      <c r="Z102" s="21">
        <f t="shared" si="21"/>
        <v>0</v>
      </c>
      <c r="AA102" s="44">
        <f t="shared" si="22"/>
        <v>0</v>
      </c>
      <c r="AB102" s="20"/>
      <c r="AC102" s="44">
        <f t="shared" si="23"/>
        <v>0</v>
      </c>
      <c r="AD102" s="44">
        <f t="shared" si="24"/>
        <v>0</v>
      </c>
      <c r="AE102" s="20"/>
      <c r="AF102" s="44">
        <f t="shared" si="25"/>
        <v>0</v>
      </c>
      <c r="AG102" s="44">
        <f t="shared" si="26"/>
        <v>0</v>
      </c>
    </row>
    <row r="103" spans="1:33" s="17" customFormat="1" ht="11.1" customHeight="1" outlineLevel="2" x14ac:dyDescent="0.2">
      <c r="A103" s="52">
        <v>43</v>
      </c>
      <c r="B103" s="13" t="s">
        <v>67</v>
      </c>
      <c r="C103" s="19" t="s">
        <v>148</v>
      </c>
      <c r="D103" s="19" t="s">
        <v>7</v>
      </c>
      <c r="E103" s="54">
        <v>4</v>
      </c>
      <c r="F103" s="21">
        <v>176</v>
      </c>
      <c r="G103" s="18">
        <f t="shared" si="27"/>
        <v>246.77965909090909</v>
      </c>
      <c r="H103" s="18">
        <f t="shared" si="28"/>
        <v>291.19999772727272</v>
      </c>
      <c r="I103" s="21">
        <v>43433.22</v>
      </c>
      <c r="J103" s="21">
        <v>51251.199999999997</v>
      </c>
      <c r="K103" s="35">
        <v>64</v>
      </c>
      <c r="L103" s="35">
        <v>24</v>
      </c>
      <c r="M103" s="35">
        <v>24</v>
      </c>
      <c r="N103" s="35">
        <v>64</v>
      </c>
      <c r="O103" s="22"/>
      <c r="P103" s="23" t="s">
        <v>218</v>
      </c>
      <c r="Q103" s="21">
        <f t="shared" si="16"/>
        <v>0</v>
      </c>
      <c r="R103" s="22"/>
      <c r="S103" s="24"/>
      <c r="T103" s="21">
        <f t="shared" si="17"/>
        <v>0</v>
      </c>
      <c r="U103" s="21">
        <f t="shared" si="18"/>
        <v>0</v>
      </c>
      <c r="V103" s="24"/>
      <c r="W103" s="21">
        <f t="shared" si="19"/>
        <v>0</v>
      </c>
      <c r="X103" s="21">
        <f t="shared" si="20"/>
        <v>0</v>
      </c>
      <c r="Y103" s="24"/>
      <c r="Z103" s="21">
        <f t="shared" si="21"/>
        <v>0</v>
      </c>
      <c r="AA103" s="44">
        <f t="shared" si="22"/>
        <v>0</v>
      </c>
      <c r="AB103" s="20"/>
      <c r="AC103" s="44">
        <f t="shared" si="23"/>
        <v>0</v>
      </c>
      <c r="AD103" s="44">
        <f t="shared" si="24"/>
        <v>0</v>
      </c>
      <c r="AE103" s="20"/>
      <c r="AF103" s="44">
        <f t="shared" si="25"/>
        <v>0</v>
      </c>
      <c r="AG103" s="44">
        <f t="shared" si="26"/>
        <v>0</v>
      </c>
    </row>
    <row r="104" spans="1:33" s="17" customFormat="1" ht="11.1" customHeight="1" outlineLevel="2" x14ac:dyDescent="0.2">
      <c r="A104" s="52">
        <v>44</v>
      </c>
      <c r="B104" s="13" t="s">
        <v>69</v>
      </c>
      <c r="C104" s="19" t="s">
        <v>70</v>
      </c>
      <c r="D104" s="19" t="s">
        <v>7</v>
      </c>
      <c r="E104" s="54">
        <v>4</v>
      </c>
      <c r="F104" s="21">
        <v>344</v>
      </c>
      <c r="G104" s="18">
        <f t="shared" si="27"/>
        <v>88.457645348837204</v>
      </c>
      <c r="H104" s="18">
        <f t="shared" si="28"/>
        <v>104.3800215116279</v>
      </c>
      <c r="I104" s="21">
        <v>30429.43</v>
      </c>
      <c r="J104" s="21">
        <v>35906.720000000001</v>
      </c>
      <c r="K104" s="35">
        <v>106</v>
      </c>
      <c r="L104" s="35">
        <v>56</v>
      </c>
      <c r="M104" s="35">
        <v>106</v>
      </c>
      <c r="N104" s="35">
        <v>76</v>
      </c>
      <c r="O104" s="23"/>
      <c r="P104" s="24"/>
      <c r="Q104" s="21">
        <f t="shared" si="16"/>
        <v>0</v>
      </c>
      <c r="R104" s="22"/>
      <c r="S104" s="24"/>
      <c r="T104" s="21">
        <f t="shared" si="17"/>
        <v>0</v>
      </c>
      <c r="U104" s="21">
        <f t="shared" si="18"/>
        <v>0</v>
      </c>
      <c r="V104" s="24"/>
      <c r="W104" s="21">
        <f t="shared" si="19"/>
        <v>0</v>
      </c>
      <c r="X104" s="21">
        <f t="shared" si="20"/>
        <v>0</v>
      </c>
      <c r="Y104" s="24"/>
      <c r="Z104" s="21">
        <f t="shared" si="21"/>
        <v>0</v>
      </c>
      <c r="AA104" s="44">
        <f t="shared" si="22"/>
        <v>0</v>
      </c>
      <c r="AB104" s="20"/>
      <c r="AC104" s="44">
        <f t="shared" si="23"/>
        <v>0</v>
      </c>
      <c r="AD104" s="44">
        <f t="shared" si="24"/>
        <v>0</v>
      </c>
      <c r="AE104" s="20"/>
      <c r="AF104" s="44">
        <f t="shared" si="25"/>
        <v>0</v>
      </c>
      <c r="AG104" s="44">
        <f t="shared" si="26"/>
        <v>0</v>
      </c>
    </row>
    <row r="105" spans="1:33" s="17" customFormat="1" ht="11.1" customHeight="1" outlineLevel="2" x14ac:dyDescent="0.2">
      <c r="A105" s="52">
        <v>45</v>
      </c>
      <c r="B105" s="13" t="s">
        <v>149</v>
      </c>
      <c r="C105" s="19" t="s">
        <v>150</v>
      </c>
      <c r="D105" s="19" t="s">
        <v>7</v>
      </c>
      <c r="E105" s="54">
        <v>4</v>
      </c>
      <c r="F105" s="21">
        <v>48</v>
      </c>
      <c r="G105" s="18">
        <f t="shared" si="27"/>
        <v>270.50833333333333</v>
      </c>
      <c r="H105" s="18">
        <f t="shared" si="28"/>
        <v>319.19983333333329</v>
      </c>
      <c r="I105" s="21">
        <v>12984.4</v>
      </c>
      <c r="J105" s="21">
        <v>15321.6</v>
      </c>
      <c r="K105" s="35">
        <v>24</v>
      </c>
      <c r="L105" s="36"/>
      <c r="M105" s="35">
        <v>24</v>
      </c>
      <c r="N105" s="36"/>
      <c r="O105" s="24"/>
      <c r="P105" s="23"/>
      <c r="Q105" s="21">
        <f t="shared" si="16"/>
        <v>0</v>
      </c>
      <c r="R105" s="22"/>
      <c r="S105" s="24"/>
      <c r="T105" s="21">
        <f t="shared" si="17"/>
        <v>0</v>
      </c>
      <c r="U105" s="21">
        <f t="shared" si="18"/>
        <v>0</v>
      </c>
      <c r="V105" s="23"/>
      <c r="W105" s="21">
        <f t="shared" si="19"/>
        <v>0</v>
      </c>
      <c r="X105" s="21">
        <f t="shared" si="20"/>
        <v>0</v>
      </c>
      <c r="Y105" s="24"/>
      <c r="Z105" s="21">
        <f t="shared" si="21"/>
        <v>0</v>
      </c>
      <c r="AA105" s="44">
        <f t="shared" si="22"/>
        <v>0</v>
      </c>
      <c r="AB105" s="20"/>
      <c r="AC105" s="44">
        <f t="shared" si="23"/>
        <v>0</v>
      </c>
      <c r="AD105" s="44">
        <f t="shared" si="24"/>
        <v>0</v>
      </c>
      <c r="AE105" s="20"/>
      <c r="AF105" s="44">
        <f t="shared" si="25"/>
        <v>0</v>
      </c>
      <c r="AG105" s="44">
        <f t="shared" si="26"/>
        <v>0</v>
      </c>
    </row>
    <row r="106" spans="1:33" s="17" customFormat="1" ht="11.1" customHeight="1" outlineLevel="2" x14ac:dyDescent="0.2">
      <c r="A106" s="52">
        <v>46</v>
      </c>
      <c r="B106" s="13" t="s">
        <v>151</v>
      </c>
      <c r="C106" s="19" t="s">
        <v>152</v>
      </c>
      <c r="D106" s="19" t="s">
        <v>7</v>
      </c>
      <c r="E106" s="54">
        <v>4</v>
      </c>
      <c r="F106" s="21">
        <v>72</v>
      </c>
      <c r="G106" s="18">
        <f t="shared" si="27"/>
        <v>54.576388888888886</v>
      </c>
      <c r="H106" s="18">
        <f t="shared" si="28"/>
        <v>64.400138888888875</v>
      </c>
      <c r="I106" s="21">
        <v>3929.5</v>
      </c>
      <c r="J106" s="21">
        <v>4636.8</v>
      </c>
      <c r="K106" s="35">
        <v>16</v>
      </c>
      <c r="L106" s="35">
        <v>20</v>
      </c>
      <c r="M106" s="35">
        <v>20</v>
      </c>
      <c r="N106" s="35">
        <v>16</v>
      </c>
      <c r="O106" s="22"/>
      <c r="P106" s="24"/>
      <c r="Q106" s="21">
        <f t="shared" si="16"/>
        <v>0</v>
      </c>
      <c r="R106" s="22"/>
      <c r="S106" s="24"/>
      <c r="T106" s="21">
        <f t="shared" si="17"/>
        <v>0</v>
      </c>
      <c r="U106" s="21">
        <f t="shared" si="18"/>
        <v>0</v>
      </c>
      <c r="V106" s="24"/>
      <c r="W106" s="21">
        <f t="shared" si="19"/>
        <v>0</v>
      </c>
      <c r="X106" s="21">
        <f t="shared" si="20"/>
        <v>0</v>
      </c>
      <c r="Y106" s="24"/>
      <c r="Z106" s="21">
        <f t="shared" si="21"/>
        <v>0</v>
      </c>
      <c r="AA106" s="44">
        <f t="shared" si="22"/>
        <v>0</v>
      </c>
      <c r="AB106" s="20"/>
      <c r="AC106" s="44">
        <f t="shared" si="23"/>
        <v>0</v>
      </c>
      <c r="AD106" s="44">
        <f t="shared" si="24"/>
        <v>0</v>
      </c>
      <c r="AE106" s="20"/>
      <c r="AF106" s="44">
        <f t="shared" si="25"/>
        <v>0</v>
      </c>
      <c r="AG106" s="44">
        <f t="shared" si="26"/>
        <v>0</v>
      </c>
    </row>
    <row r="107" spans="1:33" s="17" customFormat="1" ht="11.1" customHeight="1" outlineLevel="2" x14ac:dyDescent="0.2">
      <c r="A107" s="52">
        <v>47</v>
      </c>
      <c r="B107" s="13" t="s">
        <v>71</v>
      </c>
      <c r="C107" s="19" t="s">
        <v>72</v>
      </c>
      <c r="D107" s="19" t="s">
        <v>7</v>
      </c>
      <c r="E107" s="54">
        <v>20</v>
      </c>
      <c r="F107" s="21">
        <v>370</v>
      </c>
      <c r="G107" s="18">
        <f t="shared" si="27"/>
        <v>67.390243243243248</v>
      </c>
      <c r="H107" s="18">
        <f t="shared" si="28"/>
        <v>79.520487027027031</v>
      </c>
      <c r="I107" s="21">
        <v>24934.39</v>
      </c>
      <c r="J107" s="21">
        <v>29422.400000000001</v>
      </c>
      <c r="K107" s="35">
        <v>110</v>
      </c>
      <c r="L107" s="35">
        <v>80</v>
      </c>
      <c r="M107" s="35">
        <v>120</v>
      </c>
      <c r="N107" s="35">
        <v>60</v>
      </c>
      <c r="O107" s="22"/>
      <c r="P107" s="24"/>
      <c r="Q107" s="21">
        <f t="shared" si="16"/>
        <v>0</v>
      </c>
      <c r="R107" s="22"/>
      <c r="S107" s="24"/>
      <c r="T107" s="21">
        <f t="shared" si="17"/>
        <v>0</v>
      </c>
      <c r="U107" s="21">
        <f t="shared" si="18"/>
        <v>0</v>
      </c>
      <c r="V107" s="24"/>
      <c r="W107" s="21">
        <f t="shared" si="19"/>
        <v>0</v>
      </c>
      <c r="X107" s="21">
        <f t="shared" si="20"/>
        <v>0</v>
      </c>
      <c r="Y107" s="24"/>
      <c r="Z107" s="21">
        <f t="shared" si="21"/>
        <v>0</v>
      </c>
      <c r="AA107" s="44">
        <f t="shared" si="22"/>
        <v>0</v>
      </c>
      <c r="AB107" s="20"/>
      <c r="AC107" s="44">
        <f t="shared" si="23"/>
        <v>0</v>
      </c>
      <c r="AD107" s="44">
        <f t="shared" si="24"/>
        <v>0</v>
      </c>
      <c r="AE107" s="20"/>
      <c r="AF107" s="44">
        <f t="shared" si="25"/>
        <v>0</v>
      </c>
      <c r="AG107" s="44">
        <f t="shared" si="26"/>
        <v>0</v>
      </c>
    </row>
    <row r="108" spans="1:33" s="17" customFormat="1" ht="11.1" customHeight="1" outlineLevel="2" x14ac:dyDescent="0.2">
      <c r="A108" s="52">
        <v>48</v>
      </c>
      <c r="B108" s="13" t="s">
        <v>153</v>
      </c>
      <c r="C108" s="19" t="s">
        <v>154</v>
      </c>
      <c r="D108" s="19" t="s">
        <v>10</v>
      </c>
      <c r="E108" s="54" t="s">
        <v>217</v>
      </c>
      <c r="F108" s="21">
        <v>54</v>
      </c>
      <c r="G108" s="18">
        <f t="shared" si="27"/>
        <v>125.16111111111111</v>
      </c>
      <c r="H108" s="18">
        <f t="shared" si="28"/>
        <v>147.69011111111109</v>
      </c>
      <c r="I108" s="21">
        <v>6758.7</v>
      </c>
      <c r="J108" s="21">
        <v>7975.26</v>
      </c>
      <c r="K108" s="35">
        <v>11</v>
      </c>
      <c r="L108" s="35">
        <v>16</v>
      </c>
      <c r="M108" s="35">
        <v>16</v>
      </c>
      <c r="N108" s="35">
        <v>11</v>
      </c>
      <c r="O108" s="22"/>
      <c r="P108" s="24"/>
      <c r="Q108" s="21">
        <f t="shared" si="16"/>
        <v>0</v>
      </c>
      <c r="R108" s="22"/>
      <c r="S108" s="24"/>
      <c r="T108" s="21">
        <f t="shared" si="17"/>
        <v>0</v>
      </c>
      <c r="U108" s="21">
        <f t="shared" si="18"/>
        <v>0</v>
      </c>
      <c r="V108" s="24"/>
      <c r="W108" s="21">
        <f t="shared" si="19"/>
        <v>0</v>
      </c>
      <c r="X108" s="21">
        <f t="shared" si="20"/>
        <v>0</v>
      </c>
      <c r="Y108" s="24"/>
      <c r="Z108" s="21">
        <f t="shared" si="21"/>
        <v>0</v>
      </c>
      <c r="AA108" s="44">
        <f t="shared" si="22"/>
        <v>0</v>
      </c>
      <c r="AB108" s="20"/>
      <c r="AC108" s="44">
        <f t="shared" si="23"/>
        <v>0</v>
      </c>
      <c r="AD108" s="44">
        <f t="shared" si="24"/>
        <v>0</v>
      </c>
      <c r="AE108" s="20"/>
      <c r="AF108" s="44">
        <f t="shared" si="25"/>
        <v>0</v>
      </c>
      <c r="AG108" s="44">
        <f t="shared" si="26"/>
        <v>0</v>
      </c>
    </row>
    <row r="109" spans="1:33" s="17" customFormat="1" ht="11.1" customHeight="1" outlineLevel="2" x14ac:dyDescent="0.2">
      <c r="A109" s="52">
        <v>49</v>
      </c>
      <c r="B109" s="13" t="s">
        <v>155</v>
      </c>
      <c r="C109" s="19" t="s">
        <v>156</v>
      </c>
      <c r="D109" s="19" t="s">
        <v>7</v>
      </c>
      <c r="E109" s="54">
        <v>20</v>
      </c>
      <c r="F109" s="21">
        <v>60</v>
      </c>
      <c r="G109" s="18">
        <f t="shared" si="27"/>
        <v>151.86433333333335</v>
      </c>
      <c r="H109" s="18">
        <f t="shared" si="28"/>
        <v>179.19991333333334</v>
      </c>
      <c r="I109" s="21">
        <v>9111.86</v>
      </c>
      <c r="J109" s="21">
        <v>10752</v>
      </c>
      <c r="K109" s="35">
        <v>30</v>
      </c>
      <c r="L109" s="36"/>
      <c r="M109" s="35">
        <v>30</v>
      </c>
      <c r="N109" s="36"/>
      <c r="O109" s="22"/>
      <c r="P109" s="23" t="s">
        <v>218</v>
      </c>
      <c r="Q109" s="21">
        <f t="shared" si="16"/>
        <v>0</v>
      </c>
      <c r="R109" s="22"/>
      <c r="S109" s="24"/>
      <c r="T109" s="21">
        <f t="shared" si="17"/>
        <v>0</v>
      </c>
      <c r="U109" s="21">
        <f t="shared" si="18"/>
        <v>0</v>
      </c>
      <c r="V109" s="23"/>
      <c r="W109" s="21">
        <f t="shared" si="19"/>
        <v>0</v>
      </c>
      <c r="X109" s="21">
        <f t="shared" si="20"/>
        <v>0</v>
      </c>
      <c r="Y109" s="24"/>
      <c r="Z109" s="21">
        <f t="shared" si="21"/>
        <v>0</v>
      </c>
      <c r="AA109" s="44">
        <f t="shared" si="22"/>
        <v>0</v>
      </c>
      <c r="AB109" s="20"/>
      <c r="AC109" s="44">
        <f t="shared" si="23"/>
        <v>0</v>
      </c>
      <c r="AD109" s="44">
        <f t="shared" si="24"/>
        <v>0</v>
      </c>
      <c r="AE109" s="20"/>
      <c r="AF109" s="44">
        <f t="shared" si="25"/>
        <v>0</v>
      </c>
      <c r="AG109" s="44">
        <f t="shared" si="26"/>
        <v>0</v>
      </c>
    </row>
    <row r="110" spans="1:33" s="11" customFormat="1" ht="11.1" customHeight="1" outlineLevel="2" x14ac:dyDescent="0.2">
      <c r="A110" s="53"/>
      <c r="B110" s="4" t="s">
        <v>197</v>
      </c>
      <c r="C110" s="5"/>
      <c r="D110" s="5"/>
      <c r="E110" s="5"/>
      <c r="F110" s="6"/>
      <c r="G110" s="7"/>
      <c r="H110" s="7"/>
      <c r="I110" s="6">
        <f>SUM(I61:I109)</f>
        <v>1477580.9999999995</v>
      </c>
      <c r="J110" s="6">
        <f>SUM(J61:J109)</f>
        <v>1743545.3699999999</v>
      </c>
      <c r="K110" s="42"/>
      <c r="L110" s="40"/>
      <c r="M110" s="42"/>
      <c r="N110" s="40"/>
      <c r="O110" s="10"/>
      <c r="P110" s="8"/>
      <c r="Q110" s="40"/>
      <c r="R110" s="10"/>
      <c r="S110" s="9"/>
      <c r="T110" s="6">
        <f>SUM(T61:T109)</f>
        <v>0</v>
      </c>
      <c r="U110" s="6">
        <f t="shared" ref="U110:AG110" si="29">SUM(U61:U109)</f>
        <v>0</v>
      </c>
      <c r="V110" s="6">
        <f t="shared" si="29"/>
        <v>0</v>
      </c>
      <c r="W110" s="6">
        <f t="shared" si="29"/>
        <v>0</v>
      </c>
      <c r="X110" s="6">
        <f t="shared" si="29"/>
        <v>0</v>
      </c>
      <c r="Y110" s="6">
        <f t="shared" si="29"/>
        <v>0</v>
      </c>
      <c r="Z110" s="6">
        <f t="shared" si="29"/>
        <v>0</v>
      </c>
      <c r="AA110" s="6">
        <f t="shared" si="29"/>
        <v>0</v>
      </c>
      <c r="AB110" s="6">
        <f t="shared" si="29"/>
        <v>0</v>
      </c>
      <c r="AC110" s="6">
        <f t="shared" si="29"/>
        <v>0</v>
      </c>
      <c r="AD110" s="6">
        <f t="shared" si="29"/>
        <v>0</v>
      </c>
      <c r="AE110" s="6">
        <f t="shared" si="29"/>
        <v>0</v>
      </c>
      <c r="AF110" s="6">
        <f t="shared" si="29"/>
        <v>0</v>
      </c>
      <c r="AG110" s="6">
        <f t="shared" si="29"/>
        <v>0</v>
      </c>
    </row>
    <row r="111" spans="1:33" s="11" customFormat="1" ht="24" customHeight="1" outlineLevel="2" x14ac:dyDescent="0.2">
      <c r="A111" s="53"/>
      <c r="B111" s="60" t="s">
        <v>207</v>
      </c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8"/>
    </row>
    <row r="112" spans="1:33" s="17" customFormat="1" ht="11.1" customHeight="1" x14ac:dyDescent="0.2">
      <c r="A112" s="52"/>
      <c r="B112" s="63" t="s">
        <v>203</v>
      </c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5"/>
    </row>
    <row r="113" spans="1:33" s="17" customFormat="1" ht="11.1" customHeight="1" outlineLevel="2" x14ac:dyDescent="0.2">
      <c r="A113" s="52">
        <v>1</v>
      </c>
      <c r="B113" s="13" t="s">
        <v>77</v>
      </c>
      <c r="C113" s="19" t="s">
        <v>78</v>
      </c>
      <c r="D113" s="19" t="s">
        <v>7</v>
      </c>
      <c r="E113" s="54">
        <v>5</v>
      </c>
      <c r="F113" s="21">
        <v>98</v>
      </c>
      <c r="G113" s="18">
        <f t="shared" si="27"/>
        <v>20.118571428571428</v>
      </c>
      <c r="H113" s="18">
        <f t="shared" si="28"/>
        <v>23.739914285714285</v>
      </c>
      <c r="I113" s="21">
        <v>1971.62</v>
      </c>
      <c r="J113" s="21">
        <v>2326.52</v>
      </c>
      <c r="K113" s="35">
        <v>50</v>
      </c>
      <c r="L113" s="36"/>
      <c r="M113" s="35">
        <v>48</v>
      </c>
      <c r="N113" s="36"/>
      <c r="O113" s="23"/>
      <c r="P113" s="23"/>
      <c r="Q113" s="21">
        <f>V113+Y113+AB113+AE113</f>
        <v>0</v>
      </c>
      <c r="R113" s="22"/>
      <c r="S113" s="24"/>
      <c r="T113" s="21">
        <f>Q113*R113</f>
        <v>0</v>
      </c>
      <c r="U113" s="21">
        <f>Q113*S113</f>
        <v>0</v>
      </c>
      <c r="V113" s="23"/>
      <c r="W113" s="21">
        <f>V113*R113</f>
        <v>0</v>
      </c>
      <c r="X113" s="21">
        <f>V113*S113</f>
        <v>0</v>
      </c>
      <c r="Y113" s="24"/>
      <c r="Z113" s="21">
        <f>Y113*R113</f>
        <v>0</v>
      </c>
      <c r="AA113" s="44">
        <f>Y113*S113</f>
        <v>0</v>
      </c>
      <c r="AB113" s="20"/>
      <c r="AC113" s="44">
        <f>AB113*R113</f>
        <v>0</v>
      </c>
      <c r="AD113" s="44">
        <f>AB113*S113</f>
        <v>0</v>
      </c>
      <c r="AE113" s="20"/>
      <c r="AF113" s="44">
        <f>AE113*R113</f>
        <v>0</v>
      </c>
      <c r="AG113" s="44">
        <f>AE113*S113</f>
        <v>0</v>
      </c>
    </row>
    <row r="114" spans="1:33" s="17" customFormat="1" ht="11.1" customHeight="1" outlineLevel="2" x14ac:dyDescent="0.2">
      <c r="A114" s="52">
        <v>2</v>
      </c>
      <c r="B114" s="13" t="s">
        <v>8</v>
      </c>
      <c r="C114" s="19" t="s">
        <v>9</v>
      </c>
      <c r="D114" s="19" t="s">
        <v>10</v>
      </c>
      <c r="E114" s="54">
        <v>4</v>
      </c>
      <c r="F114" s="21">
        <v>30</v>
      </c>
      <c r="G114" s="18">
        <f t="shared" si="27"/>
        <v>83.855999999999995</v>
      </c>
      <c r="H114" s="18">
        <f t="shared" si="28"/>
        <v>98.950079999999986</v>
      </c>
      <c r="I114" s="21">
        <v>2515.6799999999998</v>
      </c>
      <c r="J114" s="21">
        <v>2968.5</v>
      </c>
      <c r="K114" s="35">
        <v>30</v>
      </c>
      <c r="L114" s="36"/>
      <c r="M114" s="36"/>
      <c r="N114" s="36"/>
      <c r="O114" s="23"/>
      <c r="P114" s="23"/>
      <c r="Q114" s="21">
        <f t="shared" ref="Q114:Q128" si="30">V114+Y114+AB114+AE114</f>
        <v>0</v>
      </c>
      <c r="R114" s="23"/>
      <c r="S114" s="23"/>
      <c r="T114" s="21">
        <f t="shared" ref="T114:T128" si="31">Q114*R114</f>
        <v>0</v>
      </c>
      <c r="U114" s="21">
        <f t="shared" ref="U114:U128" si="32">Q114*S114</f>
        <v>0</v>
      </c>
      <c r="V114" s="23"/>
      <c r="W114" s="21">
        <f t="shared" ref="W114:W128" si="33">V114*R114</f>
        <v>0</v>
      </c>
      <c r="X114" s="21">
        <f t="shared" ref="X114:X128" si="34">V114*S114</f>
        <v>0</v>
      </c>
      <c r="Y114" s="24"/>
      <c r="Z114" s="21">
        <f t="shared" ref="Z114:Z128" si="35">Y114*R114</f>
        <v>0</v>
      </c>
      <c r="AA114" s="44">
        <f t="shared" ref="AA114:AA128" si="36">Y114*S114</f>
        <v>0</v>
      </c>
      <c r="AB114" s="20"/>
      <c r="AC114" s="44">
        <f t="shared" ref="AC114:AC128" si="37">AB114*R114</f>
        <v>0</v>
      </c>
      <c r="AD114" s="44">
        <f t="shared" ref="AD114:AD128" si="38">AB114*S114</f>
        <v>0</v>
      </c>
      <c r="AE114" s="20"/>
      <c r="AF114" s="44">
        <f t="shared" ref="AF114:AF128" si="39">AE114*R114</f>
        <v>0</v>
      </c>
      <c r="AG114" s="44">
        <f t="shared" ref="AG114:AG128" si="40">AE114*S114</f>
        <v>0</v>
      </c>
    </row>
    <row r="115" spans="1:33" s="17" customFormat="1" ht="11.1" customHeight="1" outlineLevel="2" x14ac:dyDescent="0.2">
      <c r="A115" s="52">
        <v>3</v>
      </c>
      <c r="B115" s="13" t="s">
        <v>13</v>
      </c>
      <c r="C115" s="19" t="s">
        <v>14</v>
      </c>
      <c r="D115" s="19" t="s">
        <v>7</v>
      </c>
      <c r="E115" s="54">
        <v>4</v>
      </c>
      <c r="F115" s="21">
        <v>1100</v>
      </c>
      <c r="G115" s="18">
        <f t="shared" si="27"/>
        <v>66.440672727272727</v>
      </c>
      <c r="H115" s="18">
        <f t="shared" si="28"/>
        <v>78.399993818181812</v>
      </c>
      <c r="I115" s="21">
        <v>73084.740000000005</v>
      </c>
      <c r="J115" s="21">
        <v>86240</v>
      </c>
      <c r="K115" s="35">
        <v>550</v>
      </c>
      <c r="L115" s="36"/>
      <c r="M115" s="35">
        <v>550</v>
      </c>
      <c r="N115" s="36"/>
      <c r="O115" s="23"/>
      <c r="P115" s="23"/>
      <c r="Q115" s="21">
        <f t="shared" si="30"/>
        <v>0</v>
      </c>
      <c r="R115" s="22"/>
      <c r="S115" s="24"/>
      <c r="T115" s="21">
        <f t="shared" si="31"/>
        <v>0</v>
      </c>
      <c r="U115" s="21">
        <f t="shared" si="32"/>
        <v>0</v>
      </c>
      <c r="V115" s="23"/>
      <c r="W115" s="21">
        <f t="shared" si="33"/>
        <v>0</v>
      </c>
      <c r="X115" s="21">
        <f t="shared" si="34"/>
        <v>0</v>
      </c>
      <c r="Y115" s="24"/>
      <c r="Z115" s="21">
        <f t="shared" si="35"/>
        <v>0</v>
      </c>
      <c r="AA115" s="44">
        <f t="shared" si="36"/>
        <v>0</v>
      </c>
      <c r="AB115" s="20"/>
      <c r="AC115" s="44">
        <f t="shared" si="37"/>
        <v>0</v>
      </c>
      <c r="AD115" s="44">
        <f t="shared" si="38"/>
        <v>0</v>
      </c>
      <c r="AE115" s="20"/>
      <c r="AF115" s="44">
        <f t="shared" si="39"/>
        <v>0</v>
      </c>
      <c r="AG115" s="44">
        <f t="shared" si="40"/>
        <v>0</v>
      </c>
    </row>
    <row r="116" spans="1:33" s="17" customFormat="1" ht="11.1" customHeight="1" outlineLevel="2" x14ac:dyDescent="0.2">
      <c r="A116" s="52">
        <v>4</v>
      </c>
      <c r="B116" s="13" t="s">
        <v>15</v>
      </c>
      <c r="C116" s="19" t="s">
        <v>16</v>
      </c>
      <c r="D116" s="19" t="s">
        <v>10</v>
      </c>
      <c r="E116" s="54">
        <v>1</v>
      </c>
      <c r="F116" s="21">
        <v>99</v>
      </c>
      <c r="G116" s="18">
        <f t="shared" si="27"/>
        <v>127.18646464646464</v>
      </c>
      <c r="H116" s="18">
        <f t="shared" si="28"/>
        <v>150.08002828282827</v>
      </c>
      <c r="I116" s="21">
        <v>12591.46</v>
      </c>
      <c r="J116" s="21">
        <v>14857.92</v>
      </c>
      <c r="K116" s="35">
        <v>50</v>
      </c>
      <c r="L116" s="36"/>
      <c r="M116" s="35">
        <v>49</v>
      </c>
      <c r="N116" s="36"/>
      <c r="O116" s="23"/>
      <c r="P116" s="23"/>
      <c r="Q116" s="21">
        <f t="shared" si="30"/>
        <v>0</v>
      </c>
      <c r="R116" s="22"/>
      <c r="S116" s="24"/>
      <c r="T116" s="21">
        <f t="shared" si="31"/>
        <v>0</v>
      </c>
      <c r="U116" s="21">
        <f t="shared" si="32"/>
        <v>0</v>
      </c>
      <c r="V116" s="23"/>
      <c r="W116" s="21">
        <f t="shared" si="33"/>
        <v>0</v>
      </c>
      <c r="X116" s="21">
        <f t="shared" si="34"/>
        <v>0</v>
      </c>
      <c r="Y116" s="24"/>
      <c r="Z116" s="21">
        <f t="shared" si="35"/>
        <v>0</v>
      </c>
      <c r="AA116" s="44">
        <f t="shared" si="36"/>
        <v>0</v>
      </c>
      <c r="AB116" s="20"/>
      <c r="AC116" s="44">
        <f t="shared" si="37"/>
        <v>0</v>
      </c>
      <c r="AD116" s="44">
        <f t="shared" si="38"/>
        <v>0</v>
      </c>
      <c r="AE116" s="20"/>
      <c r="AF116" s="44">
        <f t="shared" si="39"/>
        <v>0</v>
      </c>
      <c r="AG116" s="44">
        <f t="shared" si="40"/>
        <v>0</v>
      </c>
    </row>
    <row r="117" spans="1:33" s="17" customFormat="1" ht="11.1" customHeight="1" outlineLevel="2" x14ac:dyDescent="0.2">
      <c r="A117" s="52">
        <v>5</v>
      </c>
      <c r="B117" s="13" t="s">
        <v>157</v>
      </c>
      <c r="C117" s="19" t="s">
        <v>158</v>
      </c>
      <c r="D117" s="19" t="s">
        <v>7</v>
      </c>
      <c r="E117" s="54">
        <v>10</v>
      </c>
      <c r="F117" s="21">
        <v>40</v>
      </c>
      <c r="G117" s="18">
        <f t="shared" si="27"/>
        <v>113.89825</v>
      </c>
      <c r="H117" s="18">
        <f t="shared" si="28"/>
        <v>134.399935</v>
      </c>
      <c r="I117" s="21">
        <v>4555.93</v>
      </c>
      <c r="J117" s="21">
        <v>5376</v>
      </c>
      <c r="K117" s="35">
        <v>40</v>
      </c>
      <c r="L117" s="36"/>
      <c r="M117" s="36"/>
      <c r="N117" s="36"/>
      <c r="O117" s="23"/>
      <c r="P117" s="23"/>
      <c r="Q117" s="21">
        <f t="shared" si="30"/>
        <v>0</v>
      </c>
      <c r="R117" s="23"/>
      <c r="S117" s="23"/>
      <c r="T117" s="21">
        <f t="shared" si="31"/>
        <v>0</v>
      </c>
      <c r="U117" s="21">
        <f t="shared" si="32"/>
        <v>0</v>
      </c>
      <c r="V117" s="23"/>
      <c r="W117" s="21">
        <f t="shared" si="33"/>
        <v>0</v>
      </c>
      <c r="X117" s="21">
        <f t="shared" si="34"/>
        <v>0</v>
      </c>
      <c r="Y117" s="24"/>
      <c r="Z117" s="21">
        <f t="shared" si="35"/>
        <v>0</v>
      </c>
      <c r="AA117" s="44">
        <f t="shared" si="36"/>
        <v>0</v>
      </c>
      <c r="AB117" s="20"/>
      <c r="AC117" s="44">
        <f t="shared" si="37"/>
        <v>0</v>
      </c>
      <c r="AD117" s="44">
        <f t="shared" si="38"/>
        <v>0</v>
      </c>
      <c r="AE117" s="20"/>
      <c r="AF117" s="44">
        <f t="shared" si="39"/>
        <v>0</v>
      </c>
      <c r="AG117" s="44">
        <f t="shared" si="40"/>
        <v>0</v>
      </c>
    </row>
    <row r="118" spans="1:33" s="17" customFormat="1" ht="11.1" customHeight="1" outlineLevel="2" x14ac:dyDescent="0.2">
      <c r="A118" s="52">
        <v>6</v>
      </c>
      <c r="B118" s="13" t="s">
        <v>159</v>
      </c>
      <c r="C118" s="19" t="s">
        <v>160</v>
      </c>
      <c r="D118" s="19" t="s">
        <v>161</v>
      </c>
      <c r="E118" s="54">
        <v>4</v>
      </c>
      <c r="F118" s="21">
        <v>30</v>
      </c>
      <c r="G118" s="18">
        <f t="shared" si="27"/>
        <v>210.89833333333334</v>
      </c>
      <c r="H118" s="18">
        <f t="shared" si="28"/>
        <v>248.86003333333332</v>
      </c>
      <c r="I118" s="21">
        <v>6326.95</v>
      </c>
      <c r="J118" s="21">
        <v>7465.8</v>
      </c>
      <c r="K118" s="35">
        <v>30</v>
      </c>
      <c r="L118" s="36"/>
      <c r="M118" s="36"/>
      <c r="N118" s="36"/>
      <c r="O118" s="23"/>
      <c r="P118" s="23" t="s">
        <v>218</v>
      </c>
      <c r="Q118" s="21">
        <f t="shared" si="30"/>
        <v>0</v>
      </c>
      <c r="R118" s="23"/>
      <c r="S118" s="23"/>
      <c r="T118" s="21">
        <f t="shared" si="31"/>
        <v>0</v>
      </c>
      <c r="U118" s="21">
        <f t="shared" si="32"/>
        <v>0</v>
      </c>
      <c r="V118" s="23"/>
      <c r="W118" s="21">
        <f t="shared" si="33"/>
        <v>0</v>
      </c>
      <c r="X118" s="21">
        <f t="shared" si="34"/>
        <v>0</v>
      </c>
      <c r="Y118" s="24"/>
      <c r="Z118" s="21">
        <f t="shared" si="35"/>
        <v>0</v>
      </c>
      <c r="AA118" s="44">
        <f t="shared" si="36"/>
        <v>0</v>
      </c>
      <c r="AB118" s="20"/>
      <c r="AC118" s="44">
        <f t="shared" si="37"/>
        <v>0</v>
      </c>
      <c r="AD118" s="44">
        <f t="shared" si="38"/>
        <v>0</v>
      </c>
      <c r="AE118" s="20"/>
      <c r="AF118" s="44">
        <f t="shared" si="39"/>
        <v>0</v>
      </c>
      <c r="AG118" s="44">
        <f t="shared" si="40"/>
        <v>0</v>
      </c>
    </row>
    <row r="119" spans="1:33" s="17" customFormat="1" ht="11.1" customHeight="1" outlineLevel="2" x14ac:dyDescent="0.2">
      <c r="A119" s="52">
        <v>7</v>
      </c>
      <c r="B119" s="13" t="s">
        <v>17</v>
      </c>
      <c r="C119" s="19" t="s">
        <v>18</v>
      </c>
      <c r="D119" s="19" t="s">
        <v>7</v>
      </c>
      <c r="E119" s="54">
        <v>20</v>
      </c>
      <c r="F119" s="21">
        <v>1000</v>
      </c>
      <c r="G119" s="18">
        <f t="shared" si="27"/>
        <v>107.25424000000001</v>
      </c>
      <c r="H119" s="18">
        <f t="shared" si="28"/>
        <v>126.56000320000001</v>
      </c>
      <c r="I119" s="21">
        <v>107254.24</v>
      </c>
      <c r="J119" s="21">
        <v>126560</v>
      </c>
      <c r="K119" s="35">
        <v>500</v>
      </c>
      <c r="L119" s="36"/>
      <c r="M119" s="35">
        <v>500</v>
      </c>
      <c r="N119" s="36"/>
      <c r="O119" s="23"/>
      <c r="P119" s="23" t="s">
        <v>218</v>
      </c>
      <c r="Q119" s="21">
        <f t="shared" si="30"/>
        <v>0</v>
      </c>
      <c r="R119" s="22"/>
      <c r="S119" s="24"/>
      <c r="T119" s="21">
        <f t="shared" si="31"/>
        <v>0</v>
      </c>
      <c r="U119" s="21">
        <f t="shared" si="32"/>
        <v>0</v>
      </c>
      <c r="V119" s="23"/>
      <c r="W119" s="21">
        <f t="shared" si="33"/>
        <v>0</v>
      </c>
      <c r="X119" s="21">
        <f t="shared" si="34"/>
        <v>0</v>
      </c>
      <c r="Y119" s="24"/>
      <c r="Z119" s="21">
        <f t="shared" si="35"/>
        <v>0</v>
      </c>
      <c r="AA119" s="44">
        <f t="shared" si="36"/>
        <v>0</v>
      </c>
      <c r="AB119" s="20"/>
      <c r="AC119" s="44">
        <f t="shared" si="37"/>
        <v>0</v>
      </c>
      <c r="AD119" s="44">
        <f t="shared" si="38"/>
        <v>0</v>
      </c>
      <c r="AE119" s="20"/>
      <c r="AF119" s="44">
        <f t="shared" si="39"/>
        <v>0</v>
      </c>
      <c r="AG119" s="44">
        <f t="shared" si="40"/>
        <v>0</v>
      </c>
    </row>
    <row r="120" spans="1:33" s="17" customFormat="1" ht="11.1" customHeight="1" outlineLevel="2" x14ac:dyDescent="0.2">
      <c r="A120" s="52">
        <v>8</v>
      </c>
      <c r="B120" s="13" t="s">
        <v>30</v>
      </c>
      <c r="C120" s="19" t="s">
        <v>31</v>
      </c>
      <c r="D120" s="19" t="s">
        <v>7</v>
      </c>
      <c r="E120" s="54">
        <v>20</v>
      </c>
      <c r="F120" s="21">
        <v>80</v>
      </c>
      <c r="G120" s="18">
        <f t="shared" si="27"/>
        <v>53.788250000000005</v>
      </c>
      <c r="H120" s="18">
        <f t="shared" si="28"/>
        <v>63.470134999999999</v>
      </c>
      <c r="I120" s="21">
        <v>4303.0600000000004</v>
      </c>
      <c r="J120" s="21">
        <v>5077.6000000000004</v>
      </c>
      <c r="K120" s="35">
        <v>40</v>
      </c>
      <c r="L120" s="36"/>
      <c r="M120" s="35">
        <v>40</v>
      </c>
      <c r="N120" s="36"/>
      <c r="O120" s="23"/>
      <c r="P120" s="23"/>
      <c r="Q120" s="21">
        <f t="shared" si="30"/>
        <v>0</v>
      </c>
      <c r="R120" s="22"/>
      <c r="S120" s="24"/>
      <c r="T120" s="21">
        <f t="shared" si="31"/>
        <v>0</v>
      </c>
      <c r="U120" s="21">
        <f t="shared" si="32"/>
        <v>0</v>
      </c>
      <c r="V120" s="23"/>
      <c r="W120" s="21">
        <f t="shared" si="33"/>
        <v>0</v>
      </c>
      <c r="X120" s="21">
        <f t="shared" si="34"/>
        <v>0</v>
      </c>
      <c r="Y120" s="24"/>
      <c r="Z120" s="21">
        <f t="shared" si="35"/>
        <v>0</v>
      </c>
      <c r="AA120" s="44">
        <f t="shared" si="36"/>
        <v>0</v>
      </c>
      <c r="AB120" s="20"/>
      <c r="AC120" s="44">
        <f t="shared" si="37"/>
        <v>0</v>
      </c>
      <c r="AD120" s="44">
        <f t="shared" si="38"/>
        <v>0</v>
      </c>
      <c r="AE120" s="20"/>
      <c r="AF120" s="44">
        <f t="shared" si="39"/>
        <v>0</v>
      </c>
      <c r="AG120" s="44">
        <f t="shared" si="40"/>
        <v>0</v>
      </c>
    </row>
    <row r="121" spans="1:33" s="17" customFormat="1" ht="11.1" customHeight="1" outlineLevel="2" x14ac:dyDescent="0.2">
      <c r="A121" s="52">
        <v>9</v>
      </c>
      <c r="B121" s="13" t="s">
        <v>40</v>
      </c>
      <c r="C121" s="19" t="s">
        <v>122</v>
      </c>
      <c r="D121" s="19" t="s">
        <v>7</v>
      </c>
      <c r="E121" s="54">
        <v>20</v>
      </c>
      <c r="F121" s="21">
        <v>1000</v>
      </c>
      <c r="G121" s="18">
        <f t="shared" si="27"/>
        <v>162.11864000000003</v>
      </c>
      <c r="H121" s="18">
        <f t="shared" si="28"/>
        <v>191.29999520000001</v>
      </c>
      <c r="I121" s="21">
        <v>162118.64000000001</v>
      </c>
      <c r="J121" s="21">
        <v>191300</v>
      </c>
      <c r="K121" s="35">
        <v>500</v>
      </c>
      <c r="L121" s="36"/>
      <c r="M121" s="35">
        <v>500</v>
      </c>
      <c r="N121" s="36"/>
      <c r="O121" s="23"/>
      <c r="P121" s="23" t="s">
        <v>218</v>
      </c>
      <c r="Q121" s="21">
        <f t="shared" si="30"/>
        <v>0</v>
      </c>
      <c r="R121" s="22"/>
      <c r="S121" s="24"/>
      <c r="T121" s="21">
        <f t="shared" si="31"/>
        <v>0</v>
      </c>
      <c r="U121" s="21">
        <f t="shared" si="32"/>
        <v>0</v>
      </c>
      <c r="V121" s="23"/>
      <c r="W121" s="21">
        <f t="shared" si="33"/>
        <v>0</v>
      </c>
      <c r="X121" s="21">
        <f t="shared" si="34"/>
        <v>0</v>
      </c>
      <c r="Y121" s="24"/>
      <c r="Z121" s="21">
        <f t="shared" si="35"/>
        <v>0</v>
      </c>
      <c r="AA121" s="44">
        <f t="shared" si="36"/>
        <v>0</v>
      </c>
      <c r="AB121" s="20"/>
      <c r="AC121" s="44">
        <f t="shared" si="37"/>
        <v>0</v>
      </c>
      <c r="AD121" s="44">
        <f t="shared" si="38"/>
        <v>0</v>
      </c>
      <c r="AE121" s="20"/>
      <c r="AF121" s="44">
        <f t="shared" si="39"/>
        <v>0</v>
      </c>
      <c r="AG121" s="44">
        <f t="shared" si="40"/>
        <v>0</v>
      </c>
    </row>
    <row r="122" spans="1:33" s="17" customFormat="1" ht="11.1" customHeight="1" outlineLevel="2" x14ac:dyDescent="0.2">
      <c r="A122" s="52">
        <v>10</v>
      </c>
      <c r="B122" s="13" t="s">
        <v>47</v>
      </c>
      <c r="C122" s="19" t="s">
        <v>48</v>
      </c>
      <c r="D122" s="19" t="s">
        <v>7</v>
      </c>
      <c r="E122" s="54">
        <v>20</v>
      </c>
      <c r="F122" s="21">
        <v>1090</v>
      </c>
      <c r="G122" s="18">
        <f t="shared" si="27"/>
        <v>153.05084403669727</v>
      </c>
      <c r="H122" s="18">
        <f t="shared" si="28"/>
        <v>180.59999596330277</v>
      </c>
      <c r="I122" s="21">
        <v>166825.42000000001</v>
      </c>
      <c r="J122" s="21">
        <v>196854</v>
      </c>
      <c r="K122" s="35">
        <v>545</v>
      </c>
      <c r="L122" s="36"/>
      <c r="M122" s="35">
        <v>545</v>
      </c>
      <c r="N122" s="36"/>
      <c r="O122" s="23"/>
      <c r="P122" s="23" t="s">
        <v>218</v>
      </c>
      <c r="Q122" s="21">
        <f t="shared" si="30"/>
        <v>0</v>
      </c>
      <c r="R122" s="22"/>
      <c r="S122" s="24"/>
      <c r="T122" s="21">
        <f t="shared" si="31"/>
        <v>0</v>
      </c>
      <c r="U122" s="21">
        <f t="shared" si="32"/>
        <v>0</v>
      </c>
      <c r="V122" s="23"/>
      <c r="W122" s="21">
        <f t="shared" si="33"/>
        <v>0</v>
      </c>
      <c r="X122" s="21">
        <f t="shared" si="34"/>
        <v>0</v>
      </c>
      <c r="Y122" s="24"/>
      <c r="Z122" s="21">
        <f t="shared" si="35"/>
        <v>0</v>
      </c>
      <c r="AA122" s="44">
        <f t="shared" si="36"/>
        <v>0</v>
      </c>
      <c r="AB122" s="20"/>
      <c r="AC122" s="44">
        <f t="shared" si="37"/>
        <v>0</v>
      </c>
      <c r="AD122" s="44">
        <f t="shared" si="38"/>
        <v>0</v>
      </c>
      <c r="AE122" s="20"/>
      <c r="AF122" s="44">
        <f t="shared" si="39"/>
        <v>0</v>
      </c>
      <c r="AG122" s="44">
        <f t="shared" si="40"/>
        <v>0</v>
      </c>
    </row>
    <row r="123" spans="1:33" s="17" customFormat="1" ht="11.1" customHeight="1" outlineLevel="2" x14ac:dyDescent="0.2">
      <c r="A123" s="52">
        <v>11</v>
      </c>
      <c r="B123" s="13" t="s">
        <v>104</v>
      </c>
      <c r="C123" s="19" t="s">
        <v>105</v>
      </c>
      <c r="D123" s="19" t="s">
        <v>7</v>
      </c>
      <c r="E123" s="54">
        <v>20</v>
      </c>
      <c r="F123" s="21">
        <v>100</v>
      </c>
      <c r="G123" s="18">
        <f t="shared" ref="G123:G146" si="41">I123/F123</f>
        <v>463.69499999999999</v>
      </c>
      <c r="H123" s="18">
        <f t="shared" ref="H123:H146" si="42">G123*1.18</f>
        <v>547.16009999999994</v>
      </c>
      <c r="I123" s="21">
        <v>46369.5</v>
      </c>
      <c r="J123" s="21">
        <v>54716</v>
      </c>
      <c r="K123" s="35">
        <v>50</v>
      </c>
      <c r="L123" s="36"/>
      <c r="M123" s="35">
        <v>50</v>
      </c>
      <c r="N123" s="36"/>
      <c r="O123" s="23"/>
      <c r="P123" s="23" t="s">
        <v>218</v>
      </c>
      <c r="Q123" s="21">
        <f t="shared" si="30"/>
        <v>0</v>
      </c>
      <c r="R123" s="22"/>
      <c r="S123" s="24"/>
      <c r="T123" s="21">
        <f t="shared" si="31"/>
        <v>0</v>
      </c>
      <c r="U123" s="21">
        <f t="shared" si="32"/>
        <v>0</v>
      </c>
      <c r="V123" s="23"/>
      <c r="W123" s="21">
        <f t="shared" si="33"/>
        <v>0</v>
      </c>
      <c r="X123" s="21">
        <f t="shared" si="34"/>
        <v>0</v>
      </c>
      <c r="Y123" s="24"/>
      <c r="Z123" s="21">
        <f t="shared" si="35"/>
        <v>0</v>
      </c>
      <c r="AA123" s="44">
        <f t="shared" si="36"/>
        <v>0</v>
      </c>
      <c r="AB123" s="20"/>
      <c r="AC123" s="44">
        <f t="shared" si="37"/>
        <v>0</v>
      </c>
      <c r="AD123" s="44">
        <f t="shared" si="38"/>
        <v>0</v>
      </c>
      <c r="AE123" s="20"/>
      <c r="AF123" s="44">
        <f t="shared" si="39"/>
        <v>0</v>
      </c>
      <c r="AG123" s="44">
        <f t="shared" si="40"/>
        <v>0</v>
      </c>
    </row>
    <row r="124" spans="1:33" s="17" customFormat="1" ht="11.1" customHeight="1" outlineLevel="2" x14ac:dyDescent="0.2">
      <c r="A124" s="52">
        <v>12</v>
      </c>
      <c r="B124" s="13" t="s">
        <v>60</v>
      </c>
      <c r="C124" s="19" t="s">
        <v>61</v>
      </c>
      <c r="D124" s="19" t="s">
        <v>7</v>
      </c>
      <c r="E124" s="54">
        <v>20</v>
      </c>
      <c r="F124" s="21">
        <v>410</v>
      </c>
      <c r="G124" s="18">
        <f t="shared" si="41"/>
        <v>51.322219512195126</v>
      </c>
      <c r="H124" s="18">
        <f t="shared" si="42"/>
        <v>60.560219024390243</v>
      </c>
      <c r="I124" s="21">
        <v>21042.11</v>
      </c>
      <c r="J124" s="21">
        <v>24829.599999999999</v>
      </c>
      <c r="K124" s="35">
        <v>205</v>
      </c>
      <c r="L124" s="36"/>
      <c r="M124" s="35">
        <v>205</v>
      </c>
      <c r="N124" s="36"/>
      <c r="O124" s="23"/>
      <c r="P124" s="23"/>
      <c r="Q124" s="21">
        <f t="shared" si="30"/>
        <v>0</v>
      </c>
      <c r="R124" s="22"/>
      <c r="S124" s="24"/>
      <c r="T124" s="21">
        <f t="shared" si="31"/>
        <v>0</v>
      </c>
      <c r="U124" s="21">
        <f t="shared" si="32"/>
        <v>0</v>
      </c>
      <c r="V124" s="23"/>
      <c r="W124" s="21">
        <f t="shared" si="33"/>
        <v>0</v>
      </c>
      <c r="X124" s="21">
        <f t="shared" si="34"/>
        <v>0</v>
      </c>
      <c r="Y124" s="24"/>
      <c r="Z124" s="21">
        <f t="shared" si="35"/>
        <v>0</v>
      </c>
      <c r="AA124" s="44">
        <f t="shared" si="36"/>
        <v>0</v>
      </c>
      <c r="AB124" s="20"/>
      <c r="AC124" s="44">
        <f t="shared" si="37"/>
        <v>0</v>
      </c>
      <c r="AD124" s="44">
        <f t="shared" si="38"/>
        <v>0</v>
      </c>
      <c r="AE124" s="20"/>
      <c r="AF124" s="44">
        <f t="shared" si="39"/>
        <v>0</v>
      </c>
      <c r="AG124" s="44">
        <f t="shared" si="40"/>
        <v>0</v>
      </c>
    </row>
    <row r="125" spans="1:33" s="17" customFormat="1" ht="11.1" customHeight="1" outlineLevel="2" x14ac:dyDescent="0.2">
      <c r="A125" s="52">
        <v>13</v>
      </c>
      <c r="B125" s="13" t="s">
        <v>62</v>
      </c>
      <c r="C125" s="19" t="s">
        <v>63</v>
      </c>
      <c r="D125" s="19" t="s">
        <v>7</v>
      </c>
      <c r="E125" s="54">
        <v>20</v>
      </c>
      <c r="F125" s="21">
        <v>190</v>
      </c>
      <c r="G125" s="18">
        <f t="shared" si="41"/>
        <v>31.728789473684213</v>
      </c>
      <c r="H125" s="18">
        <f t="shared" si="42"/>
        <v>37.439971578947372</v>
      </c>
      <c r="I125" s="21">
        <v>6028.47</v>
      </c>
      <c r="J125" s="21">
        <v>7113.6</v>
      </c>
      <c r="K125" s="35">
        <v>90</v>
      </c>
      <c r="L125" s="36"/>
      <c r="M125" s="35">
        <v>100</v>
      </c>
      <c r="N125" s="36"/>
      <c r="O125" s="23"/>
      <c r="P125" s="23"/>
      <c r="Q125" s="21">
        <f t="shared" si="30"/>
        <v>0</v>
      </c>
      <c r="R125" s="22"/>
      <c r="S125" s="24"/>
      <c r="T125" s="21">
        <f t="shared" si="31"/>
        <v>0</v>
      </c>
      <c r="U125" s="21">
        <f t="shared" si="32"/>
        <v>0</v>
      </c>
      <c r="V125" s="23"/>
      <c r="W125" s="21">
        <f t="shared" si="33"/>
        <v>0</v>
      </c>
      <c r="X125" s="21">
        <f t="shared" si="34"/>
        <v>0</v>
      </c>
      <c r="Y125" s="24"/>
      <c r="Z125" s="21">
        <f t="shared" si="35"/>
        <v>0</v>
      </c>
      <c r="AA125" s="44">
        <f t="shared" si="36"/>
        <v>0</v>
      </c>
      <c r="AB125" s="20"/>
      <c r="AC125" s="44">
        <f t="shared" si="37"/>
        <v>0</v>
      </c>
      <c r="AD125" s="44">
        <f t="shared" si="38"/>
        <v>0</v>
      </c>
      <c r="AE125" s="20"/>
      <c r="AF125" s="44">
        <f t="shared" si="39"/>
        <v>0</v>
      </c>
      <c r="AG125" s="44">
        <f t="shared" si="40"/>
        <v>0</v>
      </c>
    </row>
    <row r="126" spans="1:33" s="17" customFormat="1" ht="11.1" customHeight="1" outlineLevel="2" x14ac:dyDescent="0.2">
      <c r="A126" s="52">
        <v>14</v>
      </c>
      <c r="B126" s="13" t="s">
        <v>162</v>
      </c>
      <c r="C126" s="19" t="s">
        <v>163</v>
      </c>
      <c r="D126" s="19" t="s">
        <v>7</v>
      </c>
      <c r="E126" s="54">
        <v>20</v>
      </c>
      <c r="F126" s="21">
        <v>230</v>
      </c>
      <c r="G126" s="18">
        <f t="shared" si="41"/>
        <v>59.033913043478258</v>
      </c>
      <c r="H126" s="18">
        <f t="shared" si="42"/>
        <v>69.660017391304336</v>
      </c>
      <c r="I126" s="21">
        <v>13577.8</v>
      </c>
      <c r="J126" s="21">
        <v>16021.8</v>
      </c>
      <c r="K126" s="35">
        <v>115</v>
      </c>
      <c r="L126" s="36"/>
      <c r="M126" s="35">
        <v>115</v>
      </c>
      <c r="N126" s="36"/>
      <c r="O126" s="23"/>
      <c r="P126" s="23"/>
      <c r="Q126" s="21">
        <f t="shared" si="30"/>
        <v>0</v>
      </c>
      <c r="R126" s="22"/>
      <c r="S126" s="24"/>
      <c r="T126" s="21">
        <f t="shared" si="31"/>
        <v>0</v>
      </c>
      <c r="U126" s="21">
        <f t="shared" si="32"/>
        <v>0</v>
      </c>
      <c r="V126" s="23"/>
      <c r="W126" s="21">
        <f t="shared" si="33"/>
        <v>0</v>
      </c>
      <c r="X126" s="21">
        <f t="shared" si="34"/>
        <v>0</v>
      </c>
      <c r="Y126" s="24"/>
      <c r="Z126" s="21">
        <f t="shared" si="35"/>
        <v>0</v>
      </c>
      <c r="AA126" s="44">
        <f t="shared" si="36"/>
        <v>0</v>
      </c>
      <c r="AB126" s="20"/>
      <c r="AC126" s="44">
        <f t="shared" si="37"/>
        <v>0</v>
      </c>
      <c r="AD126" s="44">
        <f t="shared" si="38"/>
        <v>0</v>
      </c>
      <c r="AE126" s="20"/>
      <c r="AF126" s="44">
        <f t="shared" si="39"/>
        <v>0</v>
      </c>
      <c r="AG126" s="44">
        <f t="shared" si="40"/>
        <v>0</v>
      </c>
    </row>
    <row r="127" spans="1:33" s="17" customFormat="1" ht="11.1" customHeight="1" outlineLevel="2" x14ac:dyDescent="0.2">
      <c r="A127" s="52">
        <v>15</v>
      </c>
      <c r="B127" s="13" t="s">
        <v>141</v>
      </c>
      <c r="C127" s="19" t="s">
        <v>142</v>
      </c>
      <c r="D127" s="19" t="s">
        <v>7</v>
      </c>
      <c r="E127" s="54">
        <v>4</v>
      </c>
      <c r="F127" s="21">
        <v>300</v>
      </c>
      <c r="G127" s="18">
        <f t="shared" si="41"/>
        <v>47.644066666666667</v>
      </c>
      <c r="H127" s="18">
        <f t="shared" si="42"/>
        <v>56.219998666666662</v>
      </c>
      <c r="I127" s="21">
        <v>14293.22</v>
      </c>
      <c r="J127" s="21">
        <v>16866</v>
      </c>
      <c r="K127" s="35">
        <v>150</v>
      </c>
      <c r="L127" s="36"/>
      <c r="M127" s="35">
        <v>150</v>
      </c>
      <c r="N127" s="36"/>
      <c r="O127" s="23"/>
      <c r="P127" s="23"/>
      <c r="Q127" s="21">
        <f t="shared" si="30"/>
        <v>0</v>
      </c>
      <c r="R127" s="22"/>
      <c r="S127" s="24"/>
      <c r="T127" s="21">
        <f t="shared" si="31"/>
        <v>0</v>
      </c>
      <c r="U127" s="21">
        <f t="shared" si="32"/>
        <v>0</v>
      </c>
      <c r="V127" s="23"/>
      <c r="W127" s="21">
        <f t="shared" si="33"/>
        <v>0</v>
      </c>
      <c r="X127" s="21">
        <f t="shared" si="34"/>
        <v>0</v>
      </c>
      <c r="Y127" s="24"/>
      <c r="Z127" s="21">
        <f t="shared" si="35"/>
        <v>0</v>
      </c>
      <c r="AA127" s="44">
        <f t="shared" si="36"/>
        <v>0</v>
      </c>
      <c r="AB127" s="20"/>
      <c r="AC127" s="44">
        <f t="shared" si="37"/>
        <v>0</v>
      </c>
      <c r="AD127" s="44">
        <f t="shared" si="38"/>
        <v>0</v>
      </c>
      <c r="AE127" s="20"/>
      <c r="AF127" s="44">
        <f t="shared" si="39"/>
        <v>0</v>
      </c>
      <c r="AG127" s="44">
        <f t="shared" si="40"/>
        <v>0</v>
      </c>
    </row>
    <row r="128" spans="1:33" s="17" customFormat="1" ht="11.1" customHeight="1" outlineLevel="2" x14ac:dyDescent="0.2">
      <c r="A128" s="52">
        <v>16</v>
      </c>
      <c r="B128" s="13" t="s">
        <v>164</v>
      </c>
      <c r="C128" s="19" t="s">
        <v>165</v>
      </c>
      <c r="D128" s="19" t="s">
        <v>7</v>
      </c>
      <c r="E128" s="54">
        <v>20</v>
      </c>
      <c r="F128" s="21">
        <v>440</v>
      </c>
      <c r="G128" s="18">
        <f t="shared" si="41"/>
        <v>68.338999999999999</v>
      </c>
      <c r="H128" s="18">
        <f t="shared" si="42"/>
        <v>80.640019999999993</v>
      </c>
      <c r="I128" s="21">
        <v>30069.16</v>
      </c>
      <c r="J128" s="21">
        <v>35481.599999999999</v>
      </c>
      <c r="K128" s="35">
        <v>220</v>
      </c>
      <c r="L128" s="36"/>
      <c r="M128" s="35">
        <v>220</v>
      </c>
      <c r="N128" s="36"/>
      <c r="O128" s="23"/>
      <c r="P128" s="23"/>
      <c r="Q128" s="21">
        <f t="shared" si="30"/>
        <v>0</v>
      </c>
      <c r="R128" s="22"/>
      <c r="S128" s="24"/>
      <c r="T128" s="21">
        <f t="shared" si="31"/>
        <v>0</v>
      </c>
      <c r="U128" s="21">
        <f t="shared" si="32"/>
        <v>0</v>
      </c>
      <c r="V128" s="23"/>
      <c r="W128" s="21">
        <f t="shared" si="33"/>
        <v>0</v>
      </c>
      <c r="X128" s="21">
        <f t="shared" si="34"/>
        <v>0</v>
      </c>
      <c r="Y128" s="24"/>
      <c r="Z128" s="21">
        <f t="shared" si="35"/>
        <v>0</v>
      </c>
      <c r="AA128" s="44">
        <f t="shared" si="36"/>
        <v>0</v>
      </c>
      <c r="AB128" s="20"/>
      <c r="AC128" s="44">
        <f t="shared" si="37"/>
        <v>0</v>
      </c>
      <c r="AD128" s="44">
        <f t="shared" si="38"/>
        <v>0</v>
      </c>
      <c r="AE128" s="20"/>
      <c r="AF128" s="44">
        <f t="shared" si="39"/>
        <v>0</v>
      </c>
      <c r="AG128" s="44">
        <f t="shared" si="40"/>
        <v>0</v>
      </c>
    </row>
    <row r="129" spans="1:33" s="11" customFormat="1" ht="11.1" customHeight="1" outlineLevel="2" x14ac:dyDescent="0.2">
      <c r="A129" s="53"/>
      <c r="B129" s="4" t="s">
        <v>204</v>
      </c>
      <c r="C129" s="5"/>
      <c r="D129" s="5"/>
      <c r="E129" s="5"/>
      <c r="F129" s="6"/>
      <c r="G129" s="7"/>
      <c r="H129" s="7"/>
      <c r="I129" s="6">
        <f>SUM(I113:I128)</f>
        <v>672928</v>
      </c>
      <c r="J129" s="6">
        <f>SUM(J113:J128)</f>
        <v>794054.94</v>
      </c>
      <c r="K129" s="42"/>
      <c r="L129" s="40"/>
      <c r="M129" s="42"/>
      <c r="N129" s="40"/>
      <c r="O129" s="8"/>
      <c r="P129" s="8"/>
      <c r="Q129" s="6">
        <f>SUM(Q113:Q128)</f>
        <v>0</v>
      </c>
      <c r="R129" s="6">
        <f t="shared" ref="R129:AG129" si="43">SUM(R113:R128)</f>
        <v>0</v>
      </c>
      <c r="S129" s="6">
        <f t="shared" si="43"/>
        <v>0</v>
      </c>
      <c r="T129" s="6">
        <f t="shared" si="43"/>
        <v>0</v>
      </c>
      <c r="U129" s="6">
        <f t="shared" si="43"/>
        <v>0</v>
      </c>
      <c r="V129" s="6">
        <f t="shared" si="43"/>
        <v>0</v>
      </c>
      <c r="W129" s="6">
        <f t="shared" si="43"/>
        <v>0</v>
      </c>
      <c r="X129" s="6">
        <f t="shared" si="43"/>
        <v>0</v>
      </c>
      <c r="Y129" s="6">
        <f t="shared" si="43"/>
        <v>0</v>
      </c>
      <c r="Z129" s="6">
        <f t="shared" si="43"/>
        <v>0</v>
      </c>
      <c r="AA129" s="6">
        <f t="shared" si="43"/>
        <v>0</v>
      </c>
      <c r="AB129" s="6">
        <f t="shared" si="43"/>
        <v>0</v>
      </c>
      <c r="AC129" s="6">
        <f t="shared" si="43"/>
        <v>0</v>
      </c>
      <c r="AD129" s="6">
        <f t="shared" si="43"/>
        <v>0</v>
      </c>
      <c r="AE129" s="6">
        <f t="shared" si="43"/>
        <v>0</v>
      </c>
      <c r="AF129" s="6">
        <f t="shared" si="43"/>
        <v>0</v>
      </c>
      <c r="AG129" s="6">
        <f t="shared" si="43"/>
        <v>0</v>
      </c>
    </row>
    <row r="130" spans="1:33" s="11" customFormat="1" ht="23.25" customHeight="1" outlineLevel="2" x14ac:dyDescent="0.2">
      <c r="A130" s="53"/>
      <c r="B130" s="60" t="s">
        <v>208</v>
      </c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2"/>
    </row>
    <row r="131" spans="1:33" s="17" customFormat="1" ht="15" customHeight="1" outlineLevel="1" x14ac:dyDescent="0.2">
      <c r="A131" s="52"/>
      <c r="B131" s="89" t="s">
        <v>199</v>
      </c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  <c r="AF131" s="64"/>
      <c r="AG131" s="65"/>
    </row>
    <row r="132" spans="1:33" s="17" customFormat="1" ht="11.1" customHeight="1" outlineLevel="2" x14ac:dyDescent="0.2">
      <c r="A132" s="52">
        <v>1</v>
      </c>
      <c r="B132" s="13" t="s">
        <v>5</v>
      </c>
      <c r="C132" s="19" t="s">
        <v>6</v>
      </c>
      <c r="D132" s="19" t="s">
        <v>7</v>
      </c>
      <c r="E132" s="54" t="s">
        <v>221</v>
      </c>
      <c r="F132" s="21">
        <v>100</v>
      </c>
      <c r="G132" s="18">
        <f t="shared" si="41"/>
        <v>289.49150000000003</v>
      </c>
      <c r="H132" s="18">
        <f t="shared" si="42"/>
        <v>341.59997000000004</v>
      </c>
      <c r="I132" s="21">
        <v>28949.15</v>
      </c>
      <c r="J132" s="21">
        <v>34160</v>
      </c>
      <c r="K132" s="35">
        <v>100</v>
      </c>
      <c r="L132" s="36"/>
      <c r="M132" s="36"/>
      <c r="N132" s="36"/>
      <c r="O132" s="23"/>
      <c r="P132" s="23"/>
      <c r="Q132" s="21">
        <f>V132+Y132+AB132+AE132</f>
        <v>0</v>
      </c>
      <c r="R132" s="23"/>
      <c r="S132" s="23"/>
      <c r="T132" s="21">
        <f>Q132*R132</f>
        <v>0</v>
      </c>
      <c r="U132" s="21">
        <f>Q132*S132</f>
        <v>0</v>
      </c>
      <c r="V132" s="23"/>
      <c r="W132" s="21">
        <f>V132*R132</f>
        <v>0</v>
      </c>
      <c r="X132" s="21">
        <f>V132*S132</f>
        <v>0</v>
      </c>
      <c r="Y132" s="24"/>
      <c r="Z132" s="21">
        <f>Y132*R132</f>
        <v>0</v>
      </c>
      <c r="AA132" s="44">
        <f>Y132*S132</f>
        <v>0</v>
      </c>
      <c r="AB132" s="20"/>
      <c r="AC132" s="44">
        <f>AB132*R132</f>
        <v>0</v>
      </c>
      <c r="AD132" s="44">
        <f>AB132*S132</f>
        <v>0</v>
      </c>
      <c r="AE132" s="20"/>
      <c r="AF132" s="44">
        <f>AE132*R132</f>
        <v>0</v>
      </c>
      <c r="AG132" s="44">
        <f>AE132*S132</f>
        <v>0</v>
      </c>
    </row>
    <row r="133" spans="1:33" s="17" customFormat="1" ht="11.1" customHeight="1" outlineLevel="2" x14ac:dyDescent="0.2">
      <c r="A133" s="52">
        <v>2</v>
      </c>
      <c r="B133" s="13" t="s">
        <v>13</v>
      </c>
      <c r="C133" s="19" t="s">
        <v>14</v>
      </c>
      <c r="D133" s="19" t="s">
        <v>7</v>
      </c>
      <c r="E133" s="54" t="s">
        <v>222</v>
      </c>
      <c r="F133" s="21">
        <v>1600</v>
      </c>
      <c r="G133" s="18">
        <f t="shared" si="41"/>
        <v>60.745762499999998</v>
      </c>
      <c r="H133" s="18">
        <f t="shared" si="42"/>
        <v>71.679999749999993</v>
      </c>
      <c r="I133" s="21">
        <v>97193.22</v>
      </c>
      <c r="J133" s="21">
        <v>114688</v>
      </c>
      <c r="K133" s="37">
        <v>1600</v>
      </c>
      <c r="L133" s="36"/>
      <c r="M133" s="36"/>
      <c r="N133" s="36"/>
      <c r="O133" s="23"/>
      <c r="P133" s="23"/>
      <c r="Q133" s="21">
        <f t="shared" ref="Q133:Q146" si="44">V133+Y133+AB133+AE133</f>
        <v>0</v>
      </c>
      <c r="R133" s="23"/>
      <c r="S133" s="23"/>
      <c r="T133" s="21">
        <f t="shared" ref="T133:T146" si="45">Q133*R133</f>
        <v>0</v>
      </c>
      <c r="U133" s="21">
        <f t="shared" ref="U133:U146" si="46">Q133*S133</f>
        <v>0</v>
      </c>
      <c r="V133" s="23"/>
      <c r="W133" s="21">
        <f t="shared" ref="W133:W146" si="47">V133*R133</f>
        <v>0</v>
      </c>
      <c r="X133" s="21">
        <f t="shared" ref="X133:X146" si="48">V133*S133</f>
        <v>0</v>
      </c>
      <c r="Y133" s="24"/>
      <c r="Z133" s="21">
        <f t="shared" ref="Z133:Z146" si="49">Y133*R133</f>
        <v>0</v>
      </c>
      <c r="AA133" s="44">
        <f t="shared" ref="AA133:AA146" si="50">Y133*S133</f>
        <v>0</v>
      </c>
      <c r="AB133" s="20"/>
      <c r="AC133" s="44">
        <f t="shared" ref="AC133:AC146" si="51">AB133*R133</f>
        <v>0</v>
      </c>
      <c r="AD133" s="44">
        <f t="shared" ref="AD133:AD146" si="52">AB133*S133</f>
        <v>0</v>
      </c>
      <c r="AE133" s="20"/>
      <c r="AF133" s="44">
        <f t="shared" ref="AF133:AF146" si="53">AE133*R133</f>
        <v>0</v>
      </c>
      <c r="AG133" s="44">
        <f t="shared" ref="AG133:AG146" si="54">AE133*S133</f>
        <v>0</v>
      </c>
    </row>
    <row r="134" spans="1:33" s="17" customFormat="1" ht="11.1" customHeight="1" outlineLevel="2" x14ac:dyDescent="0.2">
      <c r="A134" s="52">
        <v>3</v>
      </c>
      <c r="B134" s="13" t="s">
        <v>15</v>
      </c>
      <c r="C134" s="19" t="s">
        <v>16</v>
      </c>
      <c r="D134" s="19" t="s">
        <v>10</v>
      </c>
      <c r="E134" s="54" t="s">
        <v>223</v>
      </c>
      <c r="F134" s="21">
        <v>50</v>
      </c>
      <c r="G134" s="18">
        <f t="shared" si="41"/>
        <v>127.18639999999999</v>
      </c>
      <c r="H134" s="18">
        <f t="shared" si="42"/>
        <v>150.07995199999999</v>
      </c>
      <c r="I134" s="21">
        <v>6359.32</v>
      </c>
      <c r="J134" s="21">
        <v>7504</v>
      </c>
      <c r="K134" s="35">
        <v>50</v>
      </c>
      <c r="L134" s="36"/>
      <c r="M134" s="36"/>
      <c r="N134" s="36"/>
      <c r="O134" s="23"/>
      <c r="P134" s="23"/>
      <c r="Q134" s="21">
        <f t="shared" si="44"/>
        <v>0</v>
      </c>
      <c r="R134" s="23"/>
      <c r="S134" s="23"/>
      <c r="T134" s="21">
        <f t="shared" si="45"/>
        <v>0</v>
      </c>
      <c r="U134" s="21">
        <f t="shared" si="46"/>
        <v>0</v>
      </c>
      <c r="V134" s="23"/>
      <c r="W134" s="21">
        <f t="shared" si="47"/>
        <v>0</v>
      </c>
      <c r="X134" s="21">
        <f t="shared" si="48"/>
        <v>0</v>
      </c>
      <c r="Y134" s="24"/>
      <c r="Z134" s="21">
        <f t="shared" si="49"/>
        <v>0</v>
      </c>
      <c r="AA134" s="44">
        <f t="shared" si="50"/>
        <v>0</v>
      </c>
      <c r="AB134" s="20"/>
      <c r="AC134" s="44">
        <f t="shared" si="51"/>
        <v>0</v>
      </c>
      <c r="AD134" s="44">
        <f t="shared" si="52"/>
        <v>0</v>
      </c>
      <c r="AE134" s="20"/>
      <c r="AF134" s="44">
        <f t="shared" si="53"/>
        <v>0</v>
      </c>
      <c r="AG134" s="44">
        <f t="shared" si="54"/>
        <v>0</v>
      </c>
    </row>
    <row r="135" spans="1:33" s="17" customFormat="1" ht="11.1" customHeight="1" outlineLevel="2" x14ac:dyDescent="0.2">
      <c r="A135" s="52">
        <v>4</v>
      </c>
      <c r="B135" s="13" t="s">
        <v>79</v>
      </c>
      <c r="C135" s="19" t="s">
        <v>80</v>
      </c>
      <c r="D135" s="19" t="s">
        <v>7</v>
      </c>
      <c r="E135" s="54" t="s">
        <v>224</v>
      </c>
      <c r="F135" s="21">
        <v>140</v>
      </c>
      <c r="G135" s="18">
        <f t="shared" si="41"/>
        <v>139.81357142857144</v>
      </c>
      <c r="H135" s="18">
        <f t="shared" si="42"/>
        <v>164.98001428571428</v>
      </c>
      <c r="I135" s="21">
        <v>19573.900000000001</v>
      </c>
      <c r="J135" s="21">
        <v>23097.200000000001</v>
      </c>
      <c r="K135" s="35">
        <v>140</v>
      </c>
      <c r="L135" s="36"/>
      <c r="M135" s="36"/>
      <c r="N135" s="36"/>
      <c r="O135" s="23"/>
      <c r="P135" s="23"/>
      <c r="Q135" s="21">
        <f t="shared" si="44"/>
        <v>0</v>
      </c>
      <c r="R135" s="23"/>
      <c r="S135" s="23"/>
      <c r="T135" s="21">
        <f t="shared" si="45"/>
        <v>0</v>
      </c>
      <c r="U135" s="21">
        <f t="shared" si="46"/>
        <v>0</v>
      </c>
      <c r="V135" s="23"/>
      <c r="W135" s="21">
        <f t="shared" si="47"/>
        <v>0</v>
      </c>
      <c r="X135" s="21">
        <f t="shared" si="48"/>
        <v>0</v>
      </c>
      <c r="Y135" s="24"/>
      <c r="Z135" s="21">
        <f t="shared" si="49"/>
        <v>0</v>
      </c>
      <c r="AA135" s="44">
        <f t="shared" si="50"/>
        <v>0</v>
      </c>
      <c r="AB135" s="20"/>
      <c r="AC135" s="44">
        <f t="shared" si="51"/>
        <v>0</v>
      </c>
      <c r="AD135" s="44">
        <f t="shared" si="52"/>
        <v>0</v>
      </c>
      <c r="AE135" s="20"/>
      <c r="AF135" s="44">
        <f t="shared" si="53"/>
        <v>0</v>
      </c>
      <c r="AG135" s="44">
        <f t="shared" si="54"/>
        <v>0</v>
      </c>
    </row>
    <row r="136" spans="1:33" s="17" customFormat="1" ht="11.1" customHeight="1" outlineLevel="2" x14ac:dyDescent="0.2">
      <c r="A136" s="52">
        <v>5</v>
      </c>
      <c r="B136" s="13" t="s">
        <v>23</v>
      </c>
      <c r="C136" s="19" t="s">
        <v>166</v>
      </c>
      <c r="D136" s="19" t="s">
        <v>7</v>
      </c>
      <c r="E136" s="54" t="s">
        <v>224</v>
      </c>
      <c r="F136" s="21">
        <v>80</v>
      </c>
      <c r="G136" s="18">
        <f t="shared" si="41"/>
        <v>53.483000000000004</v>
      </c>
      <c r="H136" s="18">
        <f t="shared" si="42"/>
        <v>63.109940000000002</v>
      </c>
      <c r="I136" s="21">
        <v>4278.6400000000003</v>
      </c>
      <c r="J136" s="21">
        <v>5048.8</v>
      </c>
      <c r="K136" s="35">
        <v>80</v>
      </c>
      <c r="L136" s="36"/>
      <c r="M136" s="36"/>
      <c r="N136" s="36"/>
      <c r="O136" s="23"/>
      <c r="P136" s="23"/>
      <c r="Q136" s="21">
        <f t="shared" si="44"/>
        <v>0</v>
      </c>
      <c r="R136" s="23"/>
      <c r="S136" s="23"/>
      <c r="T136" s="21">
        <f t="shared" si="45"/>
        <v>0</v>
      </c>
      <c r="U136" s="21">
        <f t="shared" si="46"/>
        <v>0</v>
      </c>
      <c r="V136" s="23"/>
      <c r="W136" s="21">
        <f t="shared" si="47"/>
        <v>0</v>
      </c>
      <c r="X136" s="21">
        <f t="shared" si="48"/>
        <v>0</v>
      </c>
      <c r="Y136" s="24"/>
      <c r="Z136" s="21">
        <f t="shared" si="49"/>
        <v>0</v>
      </c>
      <c r="AA136" s="44">
        <f t="shared" si="50"/>
        <v>0</v>
      </c>
      <c r="AB136" s="20"/>
      <c r="AC136" s="44">
        <f t="shared" si="51"/>
        <v>0</v>
      </c>
      <c r="AD136" s="44">
        <f t="shared" si="52"/>
        <v>0</v>
      </c>
      <c r="AE136" s="20"/>
      <c r="AF136" s="44">
        <f t="shared" si="53"/>
        <v>0</v>
      </c>
      <c r="AG136" s="44">
        <f t="shared" si="54"/>
        <v>0</v>
      </c>
    </row>
    <row r="137" spans="1:33" s="17" customFormat="1" ht="11.1" customHeight="1" outlineLevel="2" x14ac:dyDescent="0.2">
      <c r="A137" s="52">
        <v>6</v>
      </c>
      <c r="B137" s="13" t="s">
        <v>23</v>
      </c>
      <c r="C137" s="19" t="s">
        <v>167</v>
      </c>
      <c r="D137" s="19" t="s">
        <v>7</v>
      </c>
      <c r="E137" s="54" t="s">
        <v>224</v>
      </c>
      <c r="F137" s="21">
        <v>80</v>
      </c>
      <c r="G137" s="18">
        <f t="shared" si="41"/>
        <v>107.62712500000001</v>
      </c>
      <c r="H137" s="18">
        <f t="shared" si="42"/>
        <v>127.0000075</v>
      </c>
      <c r="I137" s="21">
        <v>8610.17</v>
      </c>
      <c r="J137" s="21">
        <v>10160</v>
      </c>
      <c r="K137" s="35">
        <v>80</v>
      </c>
      <c r="L137" s="36"/>
      <c r="M137" s="36"/>
      <c r="N137" s="36"/>
      <c r="O137" s="23"/>
      <c r="P137" s="23"/>
      <c r="Q137" s="21">
        <f t="shared" si="44"/>
        <v>0</v>
      </c>
      <c r="R137" s="23"/>
      <c r="S137" s="23"/>
      <c r="T137" s="21">
        <f t="shared" si="45"/>
        <v>0</v>
      </c>
      <c r="U137" s="21">
        <f t="shared" si="46"/>
        <v>0</v>
      </c>
      <c r="V137" s="23"/>
      <c r="W137" s="21">
        <f t="shared" si="47"/>
        <v>0</v>
      </c>
      <c r="X137" s="21">
        <f t="shared" si="48"/>
        <v>0</v>
      </c>
      <c r="Y137" s="24"/>
      <c r="Z137" s="21">
        <f t="shared" si="49"/>
        <v>0</v>
      </c>
      <c r="AA137" s="44">
        <f t="shared" si="50"/>
        <v>0</v>
      </c>
      <c r="AB137" s="20"/>
      <c r="AC137" s="44">
        <f t="shared" si="51"/>
        <v>0</v>
      </c>
      <c r="AD137" s="44">
        <f t="shared" si="52"/>
        <v>0</v>
      </c>
      <c r="AE137" s="20"/>
      <c r="AF137" s="44">
        <f t="shared" si="53"/>
        <v>0</v>
      </c>
      <c r="AG137" s="44">
        <f t="shared" si="54"/>
        <v>0</v>
      </c>
    </row>
    <row r="138" spans="1:33" s="17" customFormat="1" ht="11.1" customHeight="1" outlineLevel="2" x14ac:dyDescent="0.2">
      <c r="A138" s="52">
        <v>7</v>
      </c>
      <c r="B138" s="13" t="s">
        <v>28</v>
      </c>
      <c r="C138" s="19" t="s">
        <v>29</v>
      </c>
      <c r="D138" s="19" t="s">
        <v>7</v>
      </c>
      <c r="E138" s="54" t="s">
        <v>222</v>
      </c>
      <c r="F138" s="21">
        <v>1600</v>
      </c>
      <c r="G138" s="18">
        <f t="shared" si="41"/>
        <v>60.7957125</v>
      </c>
      <c r="H138" s="18">
        <f t="shared" si="42"/>
        <v>71.738940749999998</v>
      </c>
      <c r="I138" s="21">
        <v>97273.14</v>
      </c>
      <c r="J138" s="21">
        <v>114688</v>
      </c>
      <c r="K138" s="37">
        <v>1600</v>
      </c>
      <c r="L138" s="36"/>
      <c r="M138" s="36"/>
      <c r="N138" s="36"/>
      <c r="O138" s="23"/>
      <c r="P138" s="23"/>
      <c r="Q138" s="21">
        <f t="shared" si="44"/>
        <v>0</v>
      </c>
      <c r="R138" s="23"/>
      <c r="S138" s="23"/>
      <c r="T138" s="21">
        <f t="shared" si="45"/>
        <v>0</v>
      </c>
      <c r="U138" s="21">
        <f t="shared" si="46"/>
        <v>0</v>
      </c>
      <c r="V138" s="23"/>
      <c r="W138" s="21">
        <f t="shared" si="47"/>
        <v>0</v>
      </c>
      <c r="X138" s="21">
        <f t="shared" si="48"/>
        <v>0</v>
      </c>
      <c r="Y138" s="24"/>
      <c r="Z138" s="21">
        <f t="shared" si="49"/>
        <v>0</v>
      </c>
      <c r="AA138" s="44">
        <f t="shared" si="50"/>
        <v>0</v>
      </c>
      <c r="AB138" s="20"/>
      <c r="AC138" s="44">
        <f t="shared" si="51"/>
        <v>0</v>
      </c>
      <c r="AD138" s="44">
        <f t="shared" si="52"/>
        <v>0</v>
      </c>
      <c r="AE138" s="20"/>
      <c r="AF138" s="44">
        <f t="shared" si="53"/>
        <v>0</v>
      </c>
      <c r="AG138" s="44">
        <f t="shared" si="54"/>
        <v>0</v>
      </c>
    </row>
    <row r="139" spans="1:33" s="17" customFormat="1" ht="11.1" customHeight="1" outlineLevel="2" x14ac:dyDescent="0.2">
      <c r="A139" s="52">
        <v>8</v>
      </c>
      <c r="B139" s="13" t="s">
        <v>168</v>
      </c>
      <c r="C139" s="19" t="s">
        <v>169</v>
      </c>
      <c r="D139" s="19" t="s">
        <v>7</v>
      </c>
      <c r="E139" s="54" t="s">
        <v>225</v>
      </c>
      <c r="F139" s="21">
        <v>209</v>
      </c>
      <c r="G139" s="18">
        <f t="shared" si="41"/>
        <v>237.28813397129187</v>
      </c>
      <c r="H139" s="18">
        <f t="shared" si="42"/>
        <v>279.99999808612438</v>
      </c>
      <c r="I139" s="21">
        <v>49593.22</v>
      </c>
      <c r="J139" s="21">
        <v>58520</v>
      </c>
      <c r="K139" s="35">
        <v>209</v>
      </c>
      <c r="L139" s="36"/>
      <c r="M139" s="36"/>
      <c r="N139" s="36"/>
      <c r="O139" s="23"/>
      <c r="P139" s="23"/>
      <c r="Q139" s="21">
        <f t="shared" si="44"/>
        <v>0</v>
      </c>
      <c r="R139" s="23"/>
      <c r="S139" s="23"/>
      <c r="T139" s="21">
        <f t="shared" si="45"/>
        <v>0</v>
      </c>
      <c r="U139" s="21">
        <f t="shared" si="46"/>
        <v>0</v>
      </c>
      <c r="V139" s="23"/>
      <c r="W139" s="21">
        <f t="shared" si="47"/>
        <v>0</v>
      </c>
      <c r="X139" s="21">
        <f t="shared" si="48"/>
        <v>0</v>
      </c>
      <c r="Y139" s="24"/>
      <c r="Z139" s="21">
        <f t="shared" si="49"/>
        <v>0</v>
      </c>
      <c r="AA139" s="44">
        <f t="shared" si="50"/>
        <v>0</v>
      </c>
      <c r="AB139" s="20"/>
      <c r="AC139" s="44">
        <f t="shared" si="51"/>
        <v>0</v>
      </c>
      <c r="AD139" s="44">
        <f t="shared" si="52"/>
        <v>0</v>
      </c>
      <c r="AE139" s="20"/>
      <c r="AF139" s="44">
        <f t="shared" si="53"/>
        <v>0</v>
      </c>
      <c r="AG139" s="44">
        <f t="shared" si="54"/>
        <v>0</v>
      </c>
    </row>
    <row r="140" spans="1:33" s="17" customFormat="1" ht="11.1" customHeight="1" outlineLevel="2" x14ac:dyDescent="0.2">
      <c r="A140" s="52">
        <v>9</v>
      </c>
      <c r="B140" s="13" t="s">
        <v>36</v>
      </c>
      <c r="C140" s="19" t="s">
        <v>37</v>
      </c>
      <c r="D140" s="19" t="s">
        <v>7</v>
      </c>
      <c r="E140" s="54" t="s">
        <v>228</v>
      </c>
      <c r="F140" s="21">
        <v>36</v>
      </c>
      <c r="G140" s="18">
        <f t="shared" si="41"/>
        <v>568.26666666666665</v>
      </c>
      <c r="H140" s="18">
        <f t="shared" si="42"/>
        <v>670.55466666666666</v>
      </c>
      <c r="I140" s="21">
        <v>20457.599999999999</v>
      </c>
      <c r="J140" s="21">
        <v>24139.95</v>
      </c>
      <c r="K140" s="41">
        <v>35.728999999999999</v>
      </c>
      <c r="L140" s="36"/>
      <c r="M140" s="36"/>
      <c r="N140" s="36"/>
      <c r="O140" s="23"/>
      <c r="P140" s="23" t="s">
        <v>218</v>
      </c>
      <c r="Q140" s="21">
        <f t="shared" si="44"/>
        <v>0</v>
      </c>
      <c r="R140" s="23"/>
      <c r="S140" s="23"/>
      <c r="T140" s="21">
        <f t="shared" si="45"/>
        <v>0</v>
      </c>
      <c r="U140" s="21">
        <f t="shared" si="46"/>
        <v>0</v>
      </c>
      <c r="V140" s="23"/>
      <c r="W140" s="21">
        <f t="shared" si="47"/>
        <v>0</v>
      </c>
      <c r="X140" s="21">
        <f t="shared" si="48"/>
        <v>0</v>
      </c>
      <c r="Y140" s="24"/>
      <c r="Z140" s="21">
        <f t="shared" si="49"/>
        <v>0</v>
      </c>
      <c r="AA140" s="44">
        <f t="shared" si="50"/>
        <v>0</v>
      </c>
      <c r="AB140" s="20"/>
      <c r="AC140" s="44">
        <f t="shared" si="51"/>
        <v>0</v>
      </c>
      <c r="AD140" s="44">
        <f t="shared" si="52"/>
        <v>0</v>
      </c>
      <c r="AE140" s="20"/>
      <c r="AF140" s="44">
        <f t="shared" si="53"/>
        <v>0</v>
      </c>
      <c r="AG140" s="44">
        <f t="shared" si="54"/>
        <v>0</v>
      </c>
    </row>
    <row r="141" spans="1:33" s="17" customFormat="1" ht="11.1" customHeight="1" outlineLevel="2" x14ac:dyDescent="0.2">
      <c r="A141" s="52">
        <v>10</v>
      </c>
      <c r="B141" s="13" t="s">
        <v>43</v>
      </c>
      <c r="C141" s="19" t="s">
        <v>44</v>
      </c>
      <c r="D141" s="19" t="s">
        <v>7</v>
      </c>
      <c r="E141" s="54" t="s">
        <v>221</v>
      </c>
      <c r="F141" s="21">
        <v>216</v>
      </c>
      <c r="G141" s="18">
        <f t="shared" si="41"/>
        <v>103.83898148148148</v>
      </c>
      <c r="H141" s="18">
        <f t="shared" si="42"/>
        <v>122.52999814814814</v>
      </c>
      <c r="I141" s="21">
        <v>22429.22</v>
      </c>
      <c r="J141" s="21">
        <v>26466.48</v>
      </c>
      <c r="K141" s="35">
        <v>216</v>
      </c>
      <c r="L141" s="36"/>
      <c r="M141" s="36"/>
      <c r="N141" s="36"/>
      <c r="O141" s="23"/>
      <c r="P141" s="23"/>
      <c r="Q141" s="21">
        <f t="shared" si="44"/>
        <v>0</v>
      </c>
      <c r="R141" s="23"/>
      <c r="S141" s="23"/>
      <c r="T141" s="21">
        <f t="shared" si="45"/>
        <v>0</v>
      </c>
      <c r="U141" s="21">
        <f t="shared" si="46"/>
        <v>0</v>
      </c>
      <c r="V141" s="23"/>
      <c r="W141" s="21">
        <f t="shared" si="47"/>
        <v>0</v>
      </c>
      <c r="X141" s="21">
        <f t="shared" si="48"/>
        <v>0</v>
      </c>
      <c r="Y141" s="24"/>
      <c r="Z141" s="21">
        <f t="shared" si="49"/>
        <v>0</v>
      </c>
      <c r="AA141" s="44">
        <f t="shared" si="50"/>
        <v>0</v>
      </c>
      <c r="AB141" s="20"/>
      <c r="AC141" s="44">
        <f t="shared" si="51"/>
        <v>0</v>
      </c>
      <c r="AD141" s="44">
        <f t="shared" si="52"/>
        <v>0</v>
      </c>
      <c r="AE141" s="20"/>
      <c r="AF141" s="44">
        <f t="shared" si="53"/>
        <v>0</v>
      </c>
      <c r="AG141" s="44">
        <f t="shared" si="54"/>
        <v>0</v>
      </c>
    </row>
    <row r="142" spans="1:33" s="17" customFormat="1" ht="11.1" customHeight="1" outlineLevel="2" x14ac:dyDescent="0.2">
      <c r="A142" s="52">
        <v>11</v>
      </c>
      <c r="B142" s="13" t="s">
        <v>128</v>
      </c>
      <c r="C142" s="19" t="s">
        <v>129</v>
      </c>
      <c r="D142" s="19" t="s">
        <v>7</v>
      </c>
      <c r="E142" s="54" t="s">
        <v>226</v>
      </c>
      <c r="F142" s="21">
        <v>90</v>
      </c>
      <c r="G142" s="18">
        <f t="shared" si="41"/>
        <v>150.90677777777779</v>
      </c>
      <c r="H142" s="18">
        <f t="shared" si="42"/>
        <v>178.06999777777779</v>
      </c>
      <c r="I142" s="21">
        <v>13581.61</v>
      </c>
      <c r="J142" s="21">
        <v>16026.3</v>
      </c>
      <c r="K142" s="35">
        <v>90</v>
      </c>
      <c r="L142" s="36"/>
      <c r="M142" s="36"/>
      <c r="N142" s="36"/>
      <c r="O142" s="23"/>
      <c r="P142" s="23"/>
      <c r="Q142" s="21">
        <f t="shared" si="44"/>
        <v>0</v>
      </c>
      <c r="R142" s="23"/>
      <c r="S142" s="23"/>
      <c r="T142" s="21">
        <f t="shared" si="45"/>
        <v>0</v>
      </c>
      <c r="U142" s="21">
        <f t="shared" si="46"/>
        <v>0</v>
      </c>
      <c r="V142" s="23"/>
      <c r="W142" s="21">
        <f t="shared" si="47"/>
        <v>0</v>
      </c>
      <c r="X142" s="21">
        <f t="shared" si="48"/>
        <v>0</v>
      </c>
      <c r="Y142" s="24"/>
      <c r="Z142" s="21">
        <f t="shared" si="49"/>
        <v>0</v>
      </c>
      <c r="AA142" s="44">
        <f t="shared" si="50"/>
        <v>0</v>
      </c>
      <c r="AB142" s="20"/>
      <c r="AC142" s="44">
        <f t="shared" si="51"/>
        <v>0</v>
      </c>
      <c r="AD142" s="44">
        <f t="shared" si="52"/>
        <v>0</v>
      </c>
      <c r="AE142" s="20"/>
      <c r="AF142" s="44">
        <f t="shared" si="53"/>
        <v>0</v>
      </c>
      <c r="AG142" s="44">
        <f t="shared" si="54"/>
        <v>0</v>
      </c>
    </row>
    <row r="143" spans="1:33" s="17" customFormat="1" ht="11.1" customHeight="1" outlineLevel="2" x14ac:dyDescent="0.2">
      <c r="A143" s="52">
        <v>12</v>
      </c>
      <c r="B143" s="13" t="s">
        <v>49</v>
      </c>
      <c r="C143" s="19" t="s">
        <v>50</v>
      </c>
      <c r="D143" s="19" t="s">
        <v>7</v>
      </c>
      <c r="E143" s="54" t="s">
        <v>227</v>
      </c>
      <c r="F143" s="21">
        <v>2000</v>
      </c>
      <c r="G143" s="18">
        <f t="shared" si="41"/>
        <v>89.406779999999998</v>
      </c>
      <c r="H143" s="18">
        <f t="shared" si="42"/>
        <v>105.50000039999999</v>
      </c>
      <c r="I143" s="21">
        <v>178813.56</v>
      </c>
      <c r="J143" s="21">
        <v>211000</v>
      </c>
      <c r="K143" s="37">
        <v>2000</v>
      </c>
      <c r="L143" s="36"/>
      <c r="M143" s="36"/>
      <c r="N143" s="36"/>
      <c r="O143" s="23"/>
      <c r="P143" s="23"/>
      <c r="Q143" s="21">
        <f t="shared" si="44"/>
        <v>0</v>
      </c>
      <c r="R143" s="23"/>
      <c r="S143" s="23"/>
      <c r="T143" s="21">
        <f t="shared" si="45"/>
        <v>0</v>
      </c>
      <c r="U143" s="21">
        <f t="shared" si="46"/>
        <v>0</v>
      </c>
      <c r="V143" s="23"/>
      <c r="W143" s="21">
        <f t="shared" si="47"/>
        <v>0</v>
      </c>
      <c r="X143" s="21">
        <f t="shared" si="48"/>
        <v>0</v>
      </c>
      <c r="Y143" s="24"/>
      <c r="Z143" s="21">
        <f t="shared" si="49"/>
        <v>0</v>
      </c>
      <c r="AA143" s="44">
        <f t="shared" si="50"/>
        <v>0</v>
      </c>
      <c r="AB143" s="20"/>
      <c r="AC143" s="44">
        <f t="shared" si="51"/>
        <v>0</v>
      </c>
      <c r="AD143" s="44">
        <f t="shared" si="52"/>
        <v>0</v>
      </c>
      <c r="AE143" s="20"/>
      <c r="AF143" s="44">
        <f t="shared" si="53"/>
        <v>0</v>
      </c>
      <c r="AG143" s="44">
        <f t="shared" si="54"/>
        <v>0</v>
      </c>
    </row>
    <row r="144" spans="1:33" s="17" customFormat="1" ht="11.1" customHeight="1" outlineLevel="2" x14ac:dyDescent="0.2">
      <c r="A144" s="52">
        <v>13</v>
      </c>
      <c r="B144" s="13" t="s">
        <v>54</v>
      </c>
      <c r="C144" s="19" t="s">
        <v>55</v>
      </c>
      <c r="D144" s="19" t="s">
        <v>7</v>
      </c>
      <c r="E144" s="54" t="s">
        <v>227</v>
      </c>
      <c r="F144" s="21">
        <v>600</v>
      </c>
      <c r="G144" s="18">
        <f t="shared" si="41"/>
        <v>60.745766666666668</v>
      </c>
      <c r="H144" s="18">
        <f t="shared" si="42"/>
        <v>71.680004666666662</v>
      </c>
      <c r="I144" s="21">
        <v>36447.46</v>
      </c>
      <c r="J144" s="21">
        <v>43008</v>
      </c>
      <c r="K144" s="35">
        <v>600</v>
      </c>
      <c r="L144" s="36"/>
      <c r="M144" s="36"/>
      <c r="N144" s="36"/>
      <c r="O144" s="23"/>
      <c r="P144" s="23"/>
      <c r="Q144" s="21">
        <f t="shared" si="44"/>
        <v>0</v>
      </c>
      <c r="R144" s="23"/>
      <c r="S144" s="23"/>
      <c r="T144" s="21">
        <f t="shared" si="45"/>
        <v>0</v>
      </c>
      <c r="U144" s="21">
        <f t="shared" si="46"/>
        <v>0</v>
      </c>
      <c r="V144" s="23"/>
      <c r="W144" s="21">
        <f t="shared" si="47"/>
        <v>0</v>
      </c>
      <c r="X144" s="21">
        <f t="shared" si="48"/>
        <v>0</v>
      </c>
      <c r="Y144" s="24"/>
      <c r="Z144" s="21">
        <f t="shared" si="49"/>
        <v>0</v>
      </c>
      <c r="AA144" s="44">
        <f t="shared" si="50"/>
        <v>0</v>
      </c>
      <c r="AB144" s="20"/>
      <c r="AC144" s="44">
        <f t="shared" si="51"/>
        <v>0</v>
      </c>
      <c r="AD144" s="44">
        <f t="shared" si="52"/>
        <v>0</v>
      </c>
      <c r="AE144" s="20"/>
      <c r="AF144" s="44">
        <f t="shared" si="53"/>
        <v>0</v>
      </c>
      <c r="AG144" s="44">
        <f t="shared" si="54"/>
        <v>0</v>
      </c>
    </row>
    <row r="145" spans="1:33" s="17" customFormat="1" ht="11.1" customHeight="1" outlineLevel="2" x14ac:dyDescent="0.2">
      <c r="A145" s="52">
        <v>14</v>
      </c>
      <c r="B145" s="13" t="s">
        <v>67</v>
      </c>
      <c r="C145" s="19" t="s">
        <v>170</v>
      </c>
      <c r="D145" s="19" t="s">
        <v>7</v>
      </c>
      <c r="E145" s="54" t="s">
        <v>221</v>
      </c>
      <c r="F145" s="21">
        <v>50</v>
      </c>
      <c r="G145" s="18">
        <f t="shared" si="41"/>
        <v>929.22039999999993</v>
      </c>
      <c r="H145" s="18">
        <f t="shared" si="42"/>
        <v>1096.4800719999998</v>
      </c>
      <c r="I145" s="21">
        <v>46461.02</v>
      </c>
      <c r="J145" s="21">
        <v>54824</v>
      </c>
      <c r="K145" s="35">
        <v>50</v>
      </c>
      <c r="L145" s="36"/>
      <c r="M145" s="36"/>
      <c r="N145" s="36"/>
      <c r="O145" s="23"/>
      <c r="P145" s="23"/>
      <c r="Q145" s="21">
        <f t="shared" si="44"/>
        <v>0</v>
      </c>
      <c r="R145" s="23"/>
      <c r="S145" s="23"/>
      <c r="T145" s="21">
        <f t="shared" si="45"/>
        <v>0</v>
      </c>
      <c r="U145" s="21">
        <f t="shared" si="46"/>
        <v>0</v>
      </c>
      <c r="V145" s="23"/>
      <c r="W145" s="21">
        <f t="shared" si="47"/>
        <v>0</v>
      </c>
      <c r="X145" s="21">
        <f t="shared" si="48"/>
        <v>0</v>
      </c>
      <c r="Y145" s="24"/>
      <c r="Z145" s="21">
        <f t="shared" si="49"/>
        <v>0</v>
      </c>
      <c r="AA145" s="44">
        <f t="shared" si="50"/>
        <v>0</v>
      </c>
      <c r="AB145" s="20"/>
      <c r="AC145" s="44">
        <f t="shared" si="51"/>
        <v>0</v>
      </c>
      <c r="AD145" s="44">
        <f t="shared" si="52"/>
        <v>0</v>
      </c>
      <c r="AE145" s="20"/>
      <c r="AF145" s="44">
        <f t="shared" si="53"/>
        <v>0</v>
      </c>
      <c r="AG145" s="44">
        <f t="shared" si="54"/>
        <v>0</v>
      </c>
    </row>
    <row r="146" spans="1:33" s="17" customFormat="1" ht="11.1" customHeight="1" outlineLevel="2" x14ac:dyDescent="0.2">
      <c r="A146" s="52">
        <v>15</v>
      </c>
      <c r="B146" s="13" t="s">
        <v>71</v>
      </c>
      <c r="C146" s="19" t="s">
        <v>72</v>
      </c>
      <c r="D146" s="19" t="s">
        <v>7</v>
      </c>
      <c r="E146" s="54" t="s">
        <v>227</v>
      </c>
      <c r="F146" s="21">
        <v>1000</v>
      </c>
      <c r="G146" s="18">
        <f t="shared" si="41"/>
        <v>67.389830000000003</v>
      </c>
      <c r="H146" s="18">
        <f t="shared" si="42"/>
        <v>79.519999400000003</v>
      </c>
      <c r="I146" s="21">
        <v>67389.83</v>
      </c>
      <c r="J146" s="21">
        <v>79520</v>
      </c>
      <c r="K146" s="37">
        <v>1000</v>
      </c>
      <c r="L146" s="36"/>
      <c r="M146" s="36"/>
      <c r="N146" s="36"/>
      <c r="O146" s="23"/>
      <c r="P146" s="23"/>
      <c r="Q146" s="21">
        <f t="shared" si="44"/>
        <v>0</v>
      </c>
      <c r="R146" s="23"/>
      <c r="S146" s="23"/>
      <c r="T146" s="21">
        <f t="shared" si="45"/>
        <v>0</v>
      </c>
      <c r="U146" s="21">
        <f t="shared" si="46"/>
        <v>0</v>
      </c>
      <c r="V146" s="23"/>
      <c r="W146" s="21">
        <f t="shared" si="47"/>
        <v>0</v>
      </c>
      <c r="X146" s="21">
        <f t="shared" si="48"/>
        <v>0</v>
      </c>
      <c r="Y146" s="24"/>
      <c r="Z146" s="21">
        <f t="shared" si="49"/>
        <v>0</v>
      </c>
      <c r="AA146" s="44">
        <f t="shared" si="50"/>
        <v>0</v>
      </c>
      <c r="AB146" s="20"/>
      <c r="AC146" s="44">
        <f t="shared" si="51"/>
        <v>0</v>
      </c>
      <c r="AD146" s="44">
        <f t="shared" si="52"/>
        <v>0</v>
      </c>
      <c r="AE146" s="20"/>
      <c r="AF146" s="44">
        <f t="shared" si="53"/>
        <v>0</v>
      </c>
      <c r="AG146" s="44">
        <f t="shared" si="54"/>
        <v>0</v>
      </c>
    </row>
    <row r="147" spans="1:33" s="11" customFormat="1" ht="11.1" customHeight="1" outlineLevel="2" x14ac:dyDescent="0.2">
      <c r="A147" s="53"/>
      <c r="B147" s="4" t="s">
        <v>200</v>
      </c>
      <c r="C147" s="5"/>
      <c r="D147" s="5"/>
      <c r="E147" s="5"/>
      <c r="F147" s="6"/>
      <c r="G147" s="7"/>
      <c r="H147" s="7"/>
      <c r="I147" s="6">
        <f>SUM(I132:I146)</f>
        <v>697411.05999999994</v>
      </c>
      <c r="J147" s="6">
        <f>SUM(J132:J146)</f>
        <v>822850.73</v>
      </c>
      <c r="K147" s="39"/>
      <c r="L147" s="40"/>
      <c r="M147" s="40"/>
      <c r="N147" s="40"/>
      <c r="O147" s="8"/>
      <c r="P147" s="8"/>
      <c r="Q147" s="6">
        <f>SUM(Q132:Q146)</f>
        <v>0</v>
      </c>
      <c r="R147" s="6">
        <f t="shared" ref="R147:AG147" si="55">SUM(R132:R146)</f>
        <v>0</v>
      </c>
      <c r="S147" s="6">
        <f t="shared" si="55"/>
        <v>0</v>
      </c>
      <c r="T147" s="6">
        <f t="shared" si="55"/>
        <v>0</v>
      </c>
      <c r="U147" s="6">
        <f t="shared" si="55"/>
        <v>0</v>
      </c>
      <c r="V147" s="6">
        <f t="shared" si="55"/>
        <v>0</v>
      </c>
      <c r="W147" s="6">
        <f t="shared" si="55"/>
        <v>0</v>
      </c>
      <c r="X147" s="6">
        <f t="shared" si="55"/>
        <v>0</v>
      </c>
      <c r="Y147" s="6">
        <f t="shared" si="55"/>
        <v>0</v>
      </c>
      <c r="Z147" s="6">
        <f t="shared" si="55"/>
        <v>0</v>
      </c>
      <c r="AA147" s="6">
        <f t="shared" si="55"/>
        <v>0</v>
      </c>
      <c r="AB147" s="6">
        <f t="shared" si="55"/>
        <v>0</v>
      </c>
      <c r="AC147" s="6">
        <f t="shared" si="55"/>
        <v>0</v>
      </c>
      <c r="AD147" s="6">
        <f t="shared" si="55"/>
        <v>0</v>
      </c>
      <c r="AE147" s="6">
        <f t="shared" si="55"/>
        <v>0</v>
      </c>
      <c r="AF147" s="6">
        <f t="shared" si="55"/>
        <v>0</v>
      </c>
      <c r="AG147" s="6">
        <f t="shared" si="55"/>
        <v>0</v>
      </c>
    </row>
    <row r="148" spans="1:33" s="11" customFormat="1" ht="16.5" customHeight="1" outlineLevel="2" x14ac:dyDescent="0.2">
      <c r="A148" s="53"/>
      <c r="B148" s="60" t="s">
        <v>201</v>
      </c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2"/>
    </row>
    <row r="149" spans="1:33" s="11" customFormat="1" ht="12.95" customHeight="1" x14ac:dyDescent="0.2">
      <c r="A149" s="53"/>
      <c r="B149" s="88" t="s">
        <v>202</v>
      </c>
      <c r="C149" s="88"/>
      <c r="D149" s="88"/>
      <c r="E149" s="8"/>
      <c r="F149" s="6"/>
      <c r="G149" s="6"/>
      <c r="H149" s="6"/>
      <c r="I149" s="6">
        <f>I147+I129+I110+I58</f>
        <v>7035749.0599999996</v>
      </c>
      <c r="J149" s="6">
        <f>J147+J129+J110+J58</f>
        <v>8302088.3999999985</v>
      </c>
      <c r="K149" s="43"/>
      <c r="L149" s="6"/>
      <c r="M149" s="6"/>
      <c r="N149" s="43"/>
      <c r="O149" s="9"/>
      <c r="P149" s="9"/>
      <c r="Q149" s="6"/>
      <c r="R149" s="30"/>
      <c r="S149" s="9"/>
      <c r="T149" s="6" t="e">
        <f>T147+T129+#REF!+T110+T58+#REF!</f>
        <v>#REF!</v>
      </c>
      <c r="U149" s="6" t="e">
        <f>U147+U129+#REF!+U110+U58+#REF!</f>
        <v>#REF!</v>
      </c>
      <c r="V149" s="6" t="e">
        <f>V147+V129+#REF!+V110+V58+#REF!</f>
        <v>#REF!</v>
      </c>
      <c r="W149" s="6" t="e">
        <f>W147+W129+#REF!+W110+W58+#REF!</f>
        <v>#REF!</v>
      </c>
      <c r="X149" s="6" t="e">
        <f>X147+X129+#REF!+X110+X58+#REF!</f>
        <v>#REF!</v>
      </c>
      <c r="Y149" s="6" t="e">
        <f>Y147+Y129+#REF!+Y110+Y58+#REF!</f>
        <v>#REF!</v>
      </c>
      <c r="Z149" s="6" t="e">
        <f>Z147+Z129+#REF!+Z110+Z58+#REF!</f>
        <v>#REF!</v>
      </c>
      <c r="AA149" s="6" t="e">
        <f>AA147+AA129+#REF!+AA110+AA58+#REF!</f>
        <v>#REF!</v>
      </c>
      <c r="AB149" s="6" t="e">
        <f>AB147+AB129+#REF!+AB110+AB58+#REF!</f>
        <v>#REF!</v>
      </c>
      <c r="AC149" s="6" t="e">
        <f>AC147+AC129+#REF!+AC110+AC58+#REF!</f>
        <v>#REF!</v>
      </c>
      <c r="AD149" s="6" t="e">
        <f>AD147+AD129+#REF!+AD110+AD58+#REF!</f>
        <v>#REF!</v>
      </c>
      <c r="AE149" s="6" t="e">
        <f>AE147+AE129+#REF!+AE110+AE58+#REF!</f>
        <v>#REF!</v>
      </c>
      <c r="AF149" s="6" t="e">
        <f>AF147+AF129+#REF!+AF110+AF58+#REF!</f>
        <v>#REF!</v>
      </c>
      <c r="AG149" s="6" t="e">
        <f>AG147+AG129+#REF!+AG110+AG58+#REF!</f>
        <v>#REF!</v>
      </c>
    </row>
    <row r="150" spans="1:33" s="31" customFormat="1" ht="11.45" customHeight="1" x14ac:dyDescent="0.2">
      <c r="A150" s="34"/>
      <c r="B150" s="12"/>
      <c r="C150" s="14"/>
      <c r="D150" s="14"/>
      <c r="E150" s="14"/>
      <c r="F150" s="15"/>
      <c r="G150" s="15"/>
      <c r="H150" s="15"/>
      <c r="I150" s="15"/>
      <c r="J150" s="15"/>
      <c r="K150" s="34"/>
      <c r="L150" s="34"/>
      <c r="M150" s="34"/>
      <c r="N150" s="34"/>
      <c r="O150" s="14"/>
      <c r="P150" s="14"/>
      <c r="Q150" s="34"/>
      <c r="R150" s="14"/>
      <c r="S150" s="14"/>
      <c r="T150" s="15"/>
      <c r="U150" s="15"/>
      <c r="V150" s="14"/>
      <c r="W150" s="15"/>
      <c r="X150" s="15"/>
      <c r="Y150" s="14"/>
      <c r="Z150" s="15"/>
      <c r="AA150" s="15"/>
      <c r="AC150" s="15"/>
      <c r="AD150" s="15"/>
      <c r="AF150" s="15"/>
      <c r="AG150" s="15"/>
    </row>
    <row r="151" spans="1:33" s="31" customFormat="1" ht="11.45" customHeight="1" x14ac:dyDescent="0.2">
      <c r="A151" s="34"/>
      <c r="B151" s="12"/>
      <c r="C151" s="14"/>
      <c r="D151" s="14"/>
      <c r="E151" s="14"/>
      <c r="F151" s="15"/>
      <c r="G151" s="15"/>
      <c r="H151" s="15"/>
      <c r="I151" s="15"/>
      <c r="J151" s="15"/>
      <c r="K151" s="34"/>
      <c r="L151" s="34"/>
      <c r="M151" s="34"/>
      <c r="N151" s="34"/>
      <c r="O151" s="14"/>
      <c r="P151" s="14"/>
      <c r="Q151" s="34"/>
      <c r="R151" s="14"/>
      <c r="S151" s="14"/>
      <c r="T151" s="15"/>
      <c r="U151" s="15"/>
      <c r="V151" s="14"/>
      <c r="W151" s="15"/>
      <c r="X151" s="15"/>
      <c r="Y151" s="14"/>
      <c r="Z151" s="15"/>
      <c r="AA151" s="15"/>
      <c r="AC151" s="15"/>
      <c r="AD151" s="15"/>
      <c r="AF151" s="15"/>
      <c r="AG151" s="15"/>
    </row>
  </sheetData>
  <mergeCells count="27">
    <mergeCell ref="B149:D149"/>
    <mergeCell ref="B112:AG112"/>
    <mergeCell ref="B131:AG131"/>
    <mergeCell ref="B148:AG148"/>
    <mergeCell ref="B130:AG130"/>
    <mergeCell ref="B111:AG111"/>
    <mergeCell ref="AB4:AD4"/>
    <mergeCell ref="AE4:AG4"/>
    <mergeCell ref="B6:Z6"/>
    <mergeCell ref="B4:B5"/>
    <mergeCell ref="C4:C5"/>
    <mergeCell ref="D4:D5"/>
    <mergeCell ref="E4:E5"/>
    <mergeCell ref="F4:F5"/>
    <mergeCell ref="G4:H4"/>
    <mergeCell ref="I4:J4"/>
    <mergeCell ref="K4:N4"/>
    <mergeCell ref="A4:A5"/>
    <mergeCell ref="Q4:Q5"/>
    <mergeCell ref="B59:AG59"/>
    <mergeCell ref="B60:AG60"/>
    <mergeCell ref="O4:O5"/>
    <mergeCell ref="P4:P5"/>
    <mergeCell ref="R4:S4"/>
    <mergeCell ref="T4:U4"/>
    <mergeCell ref="V4:X4"/>
    <mergeCell ref="Y4:AA4"/>
  </mergeCells>
  <pageMargins left="0.74803149606299213" right="0.74803149606299213" top="0.98425196850393704" bottom="0.98425196850393704" header="0.51181102362204722" footer="0.51181102362204722"/>
  <pageSetup paperSize="9" scale="55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</vt:lpstr>
      <vt:lpstr>измен!Область_печати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Терешкина Гузалия Мавлимьяновна</cp:lastModifiedBy>
  <cp:lastPrinted>2018-01-12T04:23:59Z</cp:lastPrinted>
  <dcterms:modified xsi:type="dcterms:W3CDTF">2018-01-28T23:30:27Z</dcterms:modified>
</cp:coreProperties>
</file>