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проектные" sheetId="2" r:id="rId1"/>
  </sheets>
  <definedNames>
    <definedName name="_xlnm.Print_Area" localSheetId="0">проектные!$A$1:$AD$36</definedName>
  </definedNames>
  <calcPr calcId="145621"/>
</workbook>
</file>

<file path=xl/calcChain.xml><?xml version="1.0" encoding="utf-8"?>
<calcChain xmlns="http://schemas.openxmlformats.org/spreadsheetml/2006/main">
  <c r="W7" i="2" l="1"/>
  <c r="Z7" i="2" s="1"/>
  <c r="O10" i="2"/>
  <c r="Z10" i="2" s="1"/>
  <c r="AD10" i="2" s="1"/>
  <c r="AD7" i="2" l="1"/>
  <c r="Z12" i="2" s="1"/>
  <c r="Z13" i="2" s="1"/>
  <c r="Z14" i="2" s="1"/>
  <c r="Z15" i="2" s="1"/>
</calcChain>
</file>

<file path=xl/sharedStrings.xml><?xml version="1.0" encoding="utf-8"?>
<sst xmlns="http://schemas.openxmlformats.org/spreadsheetml/2006/main" count="40" uniqueCount="25">
  <si>
    <t>№ п/п</t>
  </si>
  <si>
    <t>на проектные работы</t>
  </si>
  <si>
    <t>Расчет стоимости в ценах 2001 г., тыс.руб.</t>
  </si>
  <si>
    <t>Наименование работ</t>
  </si>
  <si>
    <t>Обоснования расчета стоимости</t>
  </si>
  <si>
    <t>Итого по смете в рублях</t>
  </si>
  <si>
    <t>Итого проектных и изыскательских работ</t>
  </si>
  <si>
    <t>х</t>
  </si>
  <si>
    <t>=</t>
  </si>
  <si>
    <t>где:</t>
  </si>
  <si>
    <t>Итого по смете (тыс.руб.):</t>
  </si>
  <si>
    <t>СМЕТА №1</t>
  </si>
  <si>
    <t>2</t>
  </si>
  <si>
    <t>)</t>
  </si>
  <si>
    <t>(</t>
  </si>
  <si>
    <t xml:space="preserve">где:                                                                                                                                                              0,5 - коэф. по прим. 2.8.7.1
0,7 - стадия РД                                                                                                                                          1,3- районный коэффициент                                                                                                                     0,2 - привязка к типовому проекту (Методические указания от 29.12.2009г. п. 3.2)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</si>
  <si>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Рабочий проект  МТП</t>
  </si>
  <si>
    <t>Справочник базовых цен на проектные работы для строительства КИСиС. Москва 2012 г.
Табл. 37 п.1
Прим. 2.8.7.1</t>
  </si>
  <si>
    <t>Справочник базовых цен на проектные работы для строительства КИСиС. Москва 2012 г.
Табл. 17 п.2
Прим. 2.8.1.1                                Методические указания от 29.12.2009г. п.3.11</t>
  </si>
  <si>
    <t>+</t>
  </si>
  <si>
    <t xml:space="preserve">1,4 и 1,1 - коэф. по прим. 2.8.1.1,
0,7 - стадия РД                                                                                                                                               1,3- районный коэффициент                                                                                                                        1,2 - сокращенные сроки строительства                                                                                                                                                                                                                                                         </t>
  </si>
  <si>
    <r>
      <t xml:space="preserve">Рабочий проект  КЛ до 35 кВ </t>
    </r>
    <r>
      <rPr>
        <b/>
        <sz val="11"/>
        <color rgb="FFFF0000"/>
        <rFont val="Times New Roman"/>
        <family val="1"/>
        <charset val="204"/>
      </rPr>
      <t>от 500 до 1000м</t>
    </r>
  </si>
  <si>
    <t>Стоимость (тыс.руб.) в ценах 3 кв 2017 г.</t>
  </si>
  <si>
    <t>1</t>
  </si>
  <si>
    <t>Итого проектных и изыскательских работ руб с учетом НДС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</si>
</sst>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р_._-;\-* #,##0.00_р_._-;_-* &quot;-&quot;??_р_._-;_-@_-"/>
    <numFmt numFmtId="164" formatCode="_-* #,##0.000_р_._-;\-* #,##0.000_р_._-;_-* &quot;-&quot;??_р_._-;_-@_-"/>
    <numFmt numFmtId="165" formatCode="0.00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b/>
      <sz val="11"/>
      <color rgb="FF00B050"/>
      <name val="Times New Roman"/>
      <family val="1"/>
      <charset val="204"/>
    </font>
    <font>
      <b/>
      <sz val="11"/>
      <color rgb="FF0000FF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80">
    <xf numFmtId="0" fontId="0" fillId="0" borderId="0" xfId="0"/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164" fontId="2" fillId="0" borderId="0" xfId="1" applyNumberFormat="1" applyFont="1" applyAlignment="1">
      <alignment vertical="center"/>
    </xf>
    <xf numFmtId="0" fontId="2" fillId="0" borderId="2" xfId="0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/>
    </xf>
    <xf numFmtId="0" fontId="2" fillId="0" borderId="0" xfId="0" applyFont="1" applyBorder="1" applyAlignment="1">
      <alignment vertical="top"/>
    </xf>
    <xf numFmtId="0" fontId="2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top"/>
    </xf>
    <xf numFmtId="165" fontId="2" fillId="0" borderId="8" xfId="0" applyNumberFormat="1" applyFont="1" applyBorder="1" applyAlignment="1">
      <alignment vertical="top"/>
    </xf>
    <xf numFmtId="165" fontId="2" fillId="0" borderId="12" xfId="0" applyNumberFormat="1" applyFont="1" applyBorder="1" applyAlignment="1">
      <alignment vertical="top"/>
    </xf>
    <xf numFmtId="0" fontId="2" fillId="0" borderId="9" xfId="0" applyFont="1" applyBorder="1" applyAlignment="1">
      <alignment vertical="center"/>
    </xf>
    <xf numFmtId="0" fontId="2" fillId="0" borderId="9" xfId="0" applyFont="1" applyBorder="1" applyAlignment="1">
      <alignment vertical="top"/>
    </xf>
    <xf numFmtId="165" fontId="2" fillId="0" borderId="15" xfId="0" applyNumberFormat="1" applyFont="1" applyBorder="1" applyAlignment="1">
      <alignment vertical="center"/>
    </xf>
    <xf numFmtId="165" fontId="2" fillId="0" borderId="15" xfId="0" applyNumberFormat="1" applyFont="1" applyBorder="1" applyAlignment="1">
      <alignment vertical="top"/>
    </xf>
    <xf numFmtId="0" fontId="6" fillId="0" borderId="11" xfId="0" applyFont="1" applyBorder="1" applyAlignment="1">
      <alignment horizontal="center" vertical="top"/>
    </xf>
    <xf numFmtId="0" fontId="2" fillId="0" borderId="0" xfId="0" applyFont="1" applyAlignment="1">
      <alignment horizontal="center" vertical="center"/>
    </xf>
    <xf numFmtId="165" fontId="2" fillId="0" borderId="9" xfId="0" applyNumberFormat="1" applyFont="1" applyBorder="1" applyAlignment="1">
      <alignment vertical="top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165" fontId="2" fillId="0" borderId="11" xfId="0" applyNumberFormat="1" applyFont="1" applyBorder="1" applyAlignment="1">
      <alignment horizontal="center" vertical="top"/>
    </xf>
    <xf numFmtId="0" fontId="2" fillId="0" borderId="0" xfId="0" applyFont="1" applyFill="1" applyAlignment="1">
      <alignment vertical="center"/>
    </xf>
    <xf numFmtId="0" fontId="2" fillId="0" borderId="11" xfId="0" applyFont="1" applyBorder="1" applyAlignment="1">
      <alignment horizontal="center" vertical="top"/>
    </xf>
    <xf numFmtId="0" fontId="2" fillId="0" borderId="0" xfId="0" applyFont="1" applyFill="1" applyBorder="1" applyAlignment="1">
      <alignment horizontal="center" vertical="top"/>
    </xf>
    <xf numFmtId="0" fontId="2" fillId="0" borderId="10" xfId="0" applyFont="1" applyBorder="1" applyAlignment="1">
      <alignment vertical="top"/>
    </xf>
    <xf numFmtId="0" fontId="2" fillId="0" borderId="13" xfId="0" applyFont="1" applyBorder="1" applyAlignment="1">
      <alignment horizontal="center" vertical="top"/>
    </xf>
    <xf numFmtId="0" fontId="2" fillId="0" borderId="13" xfId="0" applyFont="1" applyBorder="1" applyAlignment="1">
      <alignment vertical="top"/>
    </xf>
    <xf numFmtId="165" fontId="2" fillId="0" borderId="14" xfId="0" applyNumberFormat="1" applyFont="1" applyBorder="1" applyAlignment="1">
      <alignment vertical="top"/>
    </xf>
    <xf numFmtId="0" fontId="2" fillId="0" borderId="8" xfId="0" applyFont="1" applyBorder="1" applyAlignment="1">
      <alignment horizontal="left" vertical="top" wrapText="1"/>
    </xf>
    <xf numFmtId="0" fontId="2" fillId="0" borderId="11" xfId="0" applyFont="1" applyBorder="1" applyAlignment="1">
      <alignment horizontal="center" vertical="center"/>
    </xf>
    <xf numFmtId="0" fontId="2" fillId="0" borderId="11" xfId="0" applyFont="1" applyBorder="1" applyAlignment="1">
      <alignment horizontal="left" vertical="top"/>
    </xf>
    <xf numFmtId="0" fontId="2" fillId="0" borderId="3" xfId="0" applyFont="1" applyBorder="1" applyAlignment="1">
      <alignment horizontal="left" vertical="top"/>
    </xf>
    <xf numFmtId="0" fontId="2" fillId="0" borderId="4" xfId="0" applyFont="1" applyBorder="1" applyAlignment="1">
      <alignment horizontal="left" vertical="top"/>
    </xf>
    <xf numFmtId="0" fontId="2" fillId="0" borderId="0" xfId="0" applyFont="1" applyFill="1" applyAlignment="1">
      <alignment horizontal="center" vertical="center"/>
    </xf>
    <xf numFmtId="0" fontId="2" fillId="0" borderId="9" xfId="0" applyFont="1" applyFill="1" applyBorder="1" applyAlignment="1">
      <alignment horizontal="center" vertical="top"/>
    </xf>
    <xf numFmtId="0" fontId="6" fillId="0" borderId="0" xfId="0" applyFont="1" applyFill="1" applyBorder="1" applyAlignment="1">
      <alignment horizontal="center" vertical="top"/>
    </xf>
    <xf numFmtId="0" fontId="2" fillId="0" borderId="15" xfId="0" applyFont="1" applyFill="1" applyBorder="1" applyAlignment="1">
      <alignment horizontal="center" vertical="top"/>
    </xf>
    <xf numFmtId="0" fontId="2" fillId="0" borderId="1" xfId="0" applyFont="1" applyBorder="1" applyAlignment="1">
      <alignment horizontal="center" vertical="center"/>
    </xf>
    <xf numFmtId="43" fontId="2" fillId="0" borderId="1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164" fontId="2" fillId="0" borderId="2" xfId="1" applyNumberFormat="1" applyFont="1" applyBorder="1" applyAlignment="1">
      <alignment horizontal="center" vertical="center"/>
    </xf>
    <xf numFmtId="164" fontId="2" fillId="0" borderId="3" xfId="1" applyNumberFormat="1" applyFont="1" applyBorder="1" applyAlignment="1">
      <alignment horizontal="center" vertical="center"/>
    </xf>
    <xf numFmtId="164" fontId="2" fillId="0" borderId="4" xfId="1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43" fontId="2" fillId="0" borderId="1" xfId="1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49" fontId="2" fillId="0" borderId="5" xfId="0" applyNumberFormat="1" applyFont="1" applyBorder="1" applyAlignment="1">
      <alignment horizontal="center" vertical="top"/>
    </xf>
    <xf numFmtId="49" fontId="2" fillId="0" borderId="6" xfId="0" applyNumberFormat="1" applyFont="1" applyBorder="1" applyAlignment="1">
      <alignment horizontal="center" vertical="top"/>
    </xf>
    <xf numFmtId="49" fontId="2" fillId="0" borderId="7" xfId="0" applyNumberFormat="1" applyFont="1" applyBorder="1" applyAlignment="1">
      <alignment horizontal="center" vertical="top"/>
    </xf>
    <xf numFmtId="0" fontId="2" fillId="2" borderId="5" xfId="0" applyFont="1" applyFill="1" applyBorder="1" applyAlignment="1">
      <alignment horizontal="left" vertical="top" wrapText="1"/>
    </xf>
    <xf numFmtId="0" fontId="2" fillId="2" borderId="6" xfId="0" applyFont="1" applyFill="1" applyBorder="1" applyAlignment="1">
      <alignment horizontal="left" vertical="top" wrapText="1"/>
    </xf>
    <xf numFmtId="0" fontId="2" fillId="2" borderId="7" xfId="0" applyFont="1" applyFill="1" applyBorder="1" applyAlignment="1">
      <alignment horizontal="left" vertical="top" wrapText="1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left" vertical="top" wrapText="1"/>
    </xf>
    <xf numFmtId="0" fontId="2" fillId="0" borderId="10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 wrapText="1"/>
    </xf>
    <xf numFmtId="0" fontId="2" fillId="0" borderId="14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top" wrapText="1"/>
    </xf>
    <xf numFmtId="0" fontId="2" fillId="0" borderId="9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left" vertical="center"/>
    </xf>
    <xf numFmtId="0" fontId="2" fillId="0" borderId="15" xfId="0" applyFont="1" applyFill="1" applyBorder="1" applyAlignment="1">
      <alignment horizontal="left" vertical="center"/>
    </xf>
    <xf numFmtId="0" fontId="2" fillId="0" borderId="10" xfId="0" applyFont="1" applyFill="1" applyBorder="1" applyAlignment="1">
      <alignment horizontal="left" vertical="top" wrapText="1"/>
    </xf>
    <xf numFmtId="0" fontId="2" fillId="0" borderId="13" xfId="0" applyFont="1" applyFill="1" applyBorder="1" applyAlignment="1">
      <alignment horizontal="left" vertical="top" wrapText="1"/>
    </xf>
    <xf numFmtId="0" fontId="2" fillId="0" borderId="14" xfId="0" applyFont="1" applyFill="1" applyBorder="1" applyAlignment="1">
      <alignment horizontal="left" vertical="top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colors>
    <mruColors>
      <color rgb="FF0000FF"/>
      <color rgb="FF336600"/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K15"/>
  <sheetViews>
    <sheetView tabSelected="1" view="pageBreakPreview" zoomScale="85" zoomScaleNormal="100" zoomScaleSheetLayoutView="85" workbookViewId="0">
      <selection activeCell="AD23" sqref="AD23"/>
    </sheetView>
  </sheetViews>
  <sheetFormatPr defaultRowHeight="15" x14ac:dyDescent="0.25"/>
  <cols>
    <col min="1" max="1" width="4.5703125" style="1" customWidth="1"/>
    <col min="2" max="2" width="16.42578125" style="1" customWidth="1"/>
    <col min="3" max="3" width="44" style="1" customWidth="1"/>
    <col min="4" max="4" width="1.42578125" style="3" customWidth="1"/>
    <col min="5" max="5" width="5.42578125" style="25" customWidth="1"/>
    <col min="6" max="6" width="2.28515625" style="25" customWidth="1"/>
    <col min="7" max="7" width="4.140625" style="25" customWidth="1"/>
    <col min="8" max="8" width="5" style="3" customWidth="1"/>
    <col min="9" max="9" width="4.7109375" style="25" customWidth="1"/>
    <col min="10" max="10" width="6.140625" style="25" customWidth="1"/>
    <col min="11" max="11" width="4" style="25" customWidth="1"/>
    <col min="12" max="12" width="1.42578125" style="3" customWidth="1"/>
    <col min="13" max="13" width="5.85546875" style="23" customWidth="1"/>
    <col min="14" max="14" width="1.42578125" style="23" customWidth="1"/>
    <col min="15" max="15" width="7" style="3" customWidth="1"/>
    <col min="16" max="16" width="1.42578125" style="3" customWidth="1"/>
    <col min="17" max="17" width="6.7109375" style="3" customWidth="1"/>
    <col min="18" max="18" width="2.140625" style="3" customWidth="1"/>
    <col min="19" max="19" width="5.85546875" style="3" customWidth="1"/>
    <col min="20" max="20" width="1.42578125" style="23" customWidth="1"/>
    <col min="21" max="21" width="8" style="3" customWidth="1"/>
    <col min="22" max="22" width="1.42578125" style="3" customWidth="1"/>
    <col min="23" max="23" width="7.7109375" style="3" customWidth="1"/>
    <col min="24" max="24" width="1.42578125" style="13" hidden="1" customWidth="1"/>
    <col min="25" max="25" width="6.140625" style="3" hidden="1" customWidth="1"/>
    <col min="26" max="26" width="6.7109375" style="1" customWidth="1"/>
    <col min="27" max="27" width="1.42578125" style="3" customWidth="1"/>
    <col min="28" max="28" width="5.28515625" style="1" customWidth="1"/>
    <col min="29" max="29" width="1.42578125" style="3" customWidth="1"/>
    <col min="30" max="30" width="10.85546875" style="1" customWidth="1"/>
    <col min="31" max="31" width="16.5703125" style="1" customWidth="1"/>
    <col min="32" max="36" width="9.140625" style="1"/>
    <col min="37" max="37" width="9.42578125" style="1" bestFit="1" customWidth="1"/>
    <col min="38" max="16384" width="9.140625" style="1"/>
  </cols>
  <sheetData>
    <row r="2" spans="1:37" x14ac:dyDescent="0.25">
      <c r="A2" s="63" t="s">
        <v>11</v>
      </c>
      <c r="B2" s="63"/>
      <c r="C2" s="63"/>
      <c r="D2" s="63"/>
      <c r="E2" s="63"/>
      <c r="F2" s="63"/>
      <c r="G2" s="63"/>
      <c r="H2" s="63"/>
      <c r="I2" s="63"/>
      <c r="J2" s="63"/>
      <c r="K2" s="63"/>
      <c r="L2" s="63"/>
      <c r="M2" s="63"/>
      <c r="N2" s="63"/>
      <c r="O2" s="63"/>
      <c r="P2" s="63"/>
      <c r="Q2" s="63"/>
      <c r="R2" s="63"/>
      <c r="S2" s="63"/>
      <c r="T2" s="63"/>
      <c r="U2" s="63"/>
      <c r="V2" s="63"/>
      <c r="W2" s="63"/>
      <c r="X2" s="63"/>
      <c r="Y2" s="63"/>
      <c r="Z2" s="63"/>
      <c r="AA2" s="63"/>
      <c r="AB2" s="63"/>
      <c r="AC2" s="63"/>
      <c r="AD2" s="63"/>
      <c r="AE2" s="3"/>
    </row>
    <row r="3" spans="1:37" x14ac:dyDescent="0.25">
      <c r="A3" s="63" t="s">
        <v>1</v>
      </c>
      <c r="B3" s="63"/>
      <c r="C3" s="63"/>
      <c r="D3" s="63"/>
      <c r="E3" s="63"/>
      <c r="F3" s="63"/>
      <c r="G3" s="63"/>
      <c r="H3" s="63"/>
      <c r="I3" s="63"/>
      <c r="J3" s="63"/>
      <c r="K3" s="63"/>
      <c r="L3" s="63"/>
      <c r="M3" s="63"/>
      <c r="N3" s="63"/>
      <c r="O3" s="63"/>
      <c r="P3" s="63"/>
      <c r="Q3" s="63"/>
      <c r="R3" s="63"/>
      <c r="S3" s="63"/>
      <c r="T3" s="63"/>
      <c r="U3" s="63"/>
      <c r="V3" s="63"/>
      <c r="W3" s="63"/>
      <c r="X3" s="63"/>
      <c r="Y3" s="63"/>
      <c r="Z3" s="63"/>
      <c r="AA3" s="63"/>
      <c r="AB3" s="63"/>
      <c r="AC3" s="63"/>
      <c r="AD3" s="63"/>
      <c r="AE3" s="3"/>
    </row>
    <row r="4" spans="1:37" x14ac:dyDescent="0.25">
      <c r="A4" s="63"/>
      <c r="B4" s="63"/>
      <c r="C4" s="63"/>
      <c r="D4" s="63"/>
      <c r="E4" s="63"/>
      <c r="F4" s="63"/>
      <c r="G4" s="63"/>
      <c r="H4" s="63"/>
      <c r="I4" s="63"/>
      <c r="J4" s="63"/>
      <c r="K4" s="63"/>
      <c r="L4" s="63"/>
      <c r="M4" s="63"/>
      <c r="N4" s="63"/>
      <c r="O4" s="63"/>
      <c r="P4" s="63"/>
      <c r="Q4" s="63"/>
      <c r="R4" s="63"/>
      <c r="S4" s="63"/>
      <c r="T4" s="63"/>
      <c r="U4" s="63"/>
      <c r="V4" s="63"/>
      <c r="W4" s="63"/>
      <c r="X4" s="63"/>
      <c r="Y4" s="63"/>
      <c r="Z4" s="63"/>
      <c r="AB4" s="3"/>
      <c r="AD4" s="3"/>
      <c r="AE4" s="3"/>
    </row>
    <row r="6" spans="1:37" s="26" customFormat="1" ht="85.5" customHeight="1" x14ac:dyDescent="0.25">
      <c r="A6" s="2" t="s">
        <v>0</v>
      </c>
      <c r="B6" s="2" t="s">
        <v>3</v>
      </c>
      <c r="C6" s="2" t="s">
        <v>4</v>
      </c>
      <c r="D6" s="64" t="s">
        <v>2</v>
      </c>
      <c r="E6" s="64"/>
      <c r="F6" s="64"/>
      <c r="G6" s="64"/>
      <c r="H6" s="64"/>
      <c r="I6" s="64"/>
      <c r="J6" s="64"/>
      <c r="K6" s="64"/>
      <c r="L6" s="64"/>
      <c r="M6" s="64"/>
      <c r="N6" s="64"/>
      <c r="O6" s="64"/>
      <c r="P6" s="64"/>
      <c r="Q6" s="64"/>
      <c r="R6" s="64"/>
      <c r="S6" s="64"/>
      <c r="T6" s="64"/>
      <c r="U6" s="64"/>
      <c r="V6" s="64"/>
      <c r="W6" s="64"/>
      <c r="X6" s="64"/>
      <c r="Y6" s="64"/>
      <c r="Z6" s="65" t="s">
        <v>22</v>
      </c>
      <c r="AA6" s="66"/>
      <c r="AB6" s="66"/>
      <c r="AC6" s="66"/>
      <c r="AD6" s="67"/>
      <c r="AE6" s="10"/>
    </row>
    <row r="7" spans="1:37" ht="18.75" customHeight="1" x14ac:dyDescent="0.25">
      <c r="A7" s="57" t="s">
        <v>23</v>
      </c>
      <c r="B7" s="60" t="s">
        <v>21</v>
      </c>
      <c r="C7" s="68" t="s">
        <v>18</v>
      </c>
      <c r="D7" s="41" t="s">
        <v>14</v>
      </c>
      <c r="E7" s="30">
        <v>8.2650000000000006</v>
      </c>
      <c r="F7" s="30" t="s">
        <v>19</v>
      </c>
      <c r="G7" s="30" t="s">
        <v>14</v>
      </c>
      <c r="H7" s="30">
        <v>4.1000000000000002E-2</v>
      </c>
      <c r="I7" s="30" t="s">
        <v>7</v>
      </c>
      <c r="J7" s="30">
        <v>850</v>
      </c>
      <c r="K7" s="30" t="s">
        <v>13</v>
      </c>
      <c r="L7" s="30" t="s">
        <v>7</v>
      </c>
      <c r="M7" s="30">
        <v>1</v>
      </c>
      <c r="N7" s="28" t="s">
        <v>7</v>
      </c>
      <c r="O7" s="40">
        <v>1.1000000000000001</v>
      </c>
      <c r="P7" s="30" t="s">
        <v>7</v>
      </c>
      <c r="Q7" s="30">
        <v>0.7</v>
      </c>
      <c r="R7" s="30" t="s">
        <v>7</v>
      </c>
      <c r="S7" s="42">
        <v>1.3</v>
      </c>
      <c r="T7" s="30" t="s">
        <v>7</v>
      </c>
      <c r="U7" s="30">
        <v>1.2</v>
      </c>
      <c r="V7" s="30" t="s">
        <v>8</v>
      </c>
      <c r="W7" s="30">
        <f>(E7+(H7*J7))*M7*O7*Q7*S7*U7</f>
        <v>51.789738000000007</v>
      </c>
      <c r="X7" s="30"/>
      <c r="Y7" s="43"/>
      <c r="Z7" s="24">
        <f>W7</f>
        <v>51.789738000000007</v>
      </c>
      <c r="AA7" s="15" t="s">
        <v>7</v>
      </c>
      <c r="AB7" s="12">
        <v>3.99</v>
      </c>
      <c r="AC7" s="15" t="s">
        <v>8</v>
      </c>
      <c r="AD7" s="21">
        <f>Z7*AB7</f>
        <v>206.64105462000003</v>
      </c>
      <c r="AG7" s="7"/>
      <c r="AH7" s="6"/>
      <c r="AI7" s="8"/>
    </row>
    <row r="8" spans="1:37" ht="14.25" customHeight="1" x14ac:dyDescent="0.25">
      <c r="A8" s="58"/>
      <c r="B8" s="61"/>
      <c r="C8" s="73"/>
      <c r="D8" s="74" t="s">
        <v>9</v>
      </c>
      <c r="E8" s="75"/>
      <c r="F8" s="75"/>
      <c r="G8" s="75"/>
      <c r="H8" s="75"/>
      <c r="I8" s="75"/>
      <c r="J8" s="75"/>
      <c r="K8" s="75"/>
      <c r="L8" s="75"/>
      <c r="M8" s="75"/>
      <c r="N8" s="75"/>
      <c r="O8" s="75"/>
      <c r="P8" s="75"/>
      <c r="Q8" s="75"/>
      <c r="R8" s="75"/>
      <c r="S8" s="75"/>
      <c r="T8" s="75"/>
      <c r="U8" s="75"/>
      <c r="V8" s="75"/>
      <c r="W8" s="75"/>
      <c r="X8" s="75"/>
      <c r="Y8" s="76"/>
      <c r="Z8" s="18"/>
      <c r="AA8" s="14"/>
      <c r="AB8" s="11"/>
      <c r="AC8" s="14"/>
      <c r="AD8" s="20"/>
    </row>
    <row r="9" spans="1:37" ht="78" customHeight="1" x14ac:dyDescent="0.25">
      <c r="A9" s="59"/>
      <c r="B9" s="62"/>
      <c r="C9" s="69"/>
      <c r="D9" s="77" t="s">
        <v>20</v>
      </c>
      <c r="E9" s="78"/>
      <c r="F9" s="78"/>
      <c r="G9" s="78"/>
      <c r="H9" s="78"/>
      <c r="I9" s="78"/>
      <c r="J9" s="78"/>
      <c r="K9" s="78"/>
      <c r="L9" s="78"/>
      <c r="M9" s="78"/>
      <c r="N9" s="78"/>
      <c r="O9" s="78"/>
      <c r="P9" s="78"/>
      <c r="Q9" s="78"/>
      <c r="R9" s="78"/>
      <c r="S9" s="78"/>
      <c r="T9" s="78"/>
      <c r="U9" s="78"/>
      <c r="V9" s="78"/>
      <c r="W9" s="78"/>
      <c r="X9" s="78"/>
      <c r="Y9" s="79"/>
      <c r="Z9" s="31"/>
      <c r="AA9" s="32"/>
      <c r="AB9" s="33"/>
      <c r="AC9" s="32"/>
      <c r="AD9" s="34"/>
      <c r="AG9" s="7"/>
      <c r="AH9" s="6"/>
      <c r="AI9" s="8"/>
    </row>
    <row r="10" spans="1:37" ht="18.75" customHeight="1" x14ac:dyDescent="0.25">
      <c r="A10" s="57" t="s">
        <v>12</v>
      </c>
      <c r="B10" s="68" t="s">
        <v>16</v>
      </c>
      <c r="C10" s="68" t="s">
        <v>17</v>
      </c>
      <c r="D10" s="35"/>
      <c r="E10" s="29">
        <v>6.6</v>
      </c>
      <c r="F10" s="29" t="s">
        <v>7</v>
      </c>
      <c r="G10" s="29">
        <v>0.7</v>
      </c>
      <c r="H10" s="29" t="s">
        <v>7</v>
      </c>
      <c r="I10" s="29">
        <v>0.5</v>
      </c>
      <c r="J10" s="29" t="s">
        <v>7</v>
      </c>
      <c r="K10" s="22">
        <v>1.3</v>
      </c>
      <c r="L10" s="36" t="s">
        <v>7</v>
      </c>
      <c r="M10" s="36">
        <v>0.2</v>
      </c>
      <c r="N10" s="29" t="s">
        <v>8</v>
      </c>
      <c r="O10" s="27">
        <f>E10*K10*I10*G10*M10</f>
        <v>0.60060000000000002</v>
      </c>
      <c r="P10" s="36"/>
      <c r="Q10" s="36"/>
      <c r="R10" s="36"/>
      <c r="S10" s="36"/>
      <c r="T10" s="29"/>
      <c r="U10" s="29"/>
      <c r="V10" s="37"/>
      <c r="W10" s="37"/>
      <c r="X10" s="38"/>
      <c r="Y10" s="39"/>
      <c r="Z10" s="16">
        <f>O10</f>
        <v>0.60060000000000002</v>
      </c>
      <c r="AA10" s="29" t="s">
        <v>7</v>
      </c>
      <c r="AB10" s="12">
        <v>3.99</v>
      </c>
      <c r="AC10" s="29" t="s">
        <v>8</v>
      </c>
      <c r="AD10" s="17">
        <f>Z10*AB10</f>
        <v>2.3963940000000004</v>
      </c>
      <c r="AE10" s="12"/>
      <c r="AF10" s="5"/>
      <c r="AI10" s="7"/>
      <c r="AJ10" s="6"/>
      <c r="AK10" s="8"/>
    </row>
    <row r="11" spans="1:37" ht="75" customHeight="1" x14ac:dyDescent="0.25">
      <c r="A11" s="59"/>
      <c r="B11" s="69"/>
      <c r="C11" s="69"/>
      <c r="D11" s="70" t="s">
        <v>15</v>
      </c>
      <c r="E11" s="71"/>
      <c r="F11" s="71"/>
      <c r="G11" s="71"/>
      <c r="H11" s="71"/>
      <c r="I11" s="71"/>
      <c r="J11" s="71"/>
      <c r="K11" s="71"/>
      <c r="L11" s="71"/>
      <c r="M11" s="71"/>
      <c r="N11" s="71"/>
      <c r="O11" s="71"/>
      <c r="P11" s="71"/>
      <c r="Q11" s="71"/>
      <c r="R11" s="71"/>
      <c r="S11" s="71"/>
      <c r="T11" s="71"/>
      <c r="U11" s="71"/>
      <c r="V11" s="71"/>
      <c r="W11" s="71"/>
      <c r="X11" s="71"/>
      <c r="Y11" s="72"/>
      <c r="Z11" s="19"/>
      <c r="AA11" s="15"/>
      <c r="AB11" s="33"/>
      <c r="AC11" s="15"/>
      <c r="AD11" s="21"/>
      <c r="AE11" s="12"/>
      <c r="AF11" s="5"/>
      <c r="AI11" s="7"/>
      <c r="AJ11" s="6"/>
      <c r="AK11" s="8"/>
    </row>
    <row r="12" spans="1:37" ht="14.25" customHeight="1" x14ac:dyDescent="0.25">
      <c r="A12" s="4"/>
      <c r="B12" s="4" t="s">
        <v>10</v>
      </c>
      <c r="C12" s="9"/>
      <c r="D12" s="54"/>
      <c r="E12" s="55"/>
      <c r="F12" s="55"/>
      <c r="G12" s="55"/>
      <c r="H12" s="55"/>
      <c r="I12" s="55"/>
      <c r="J12" s="55"/>
      <c r="K12" s="55"/>
      <c r="L12" s="55"/>
      <c r="M12" s="55"/>
      <c r="N12" s="55"/>
      <c r="O12" s="55"/>
      <c r="P12" s="55"/>
      <c r="Q12" s="55"/>
      <c r="R12" s="55"/>
      <c r="S12" s="55"/>
      <c r="T12" s="55"/>
      <c r="U12" s="55"/>
      <c r="V12" s="55"/>
      <c r="W12" s="55"/>
      <c r="X12" s="55"/>
      <c r="Y12" s="56"/>
      <c r="Z12" s="49">
        <f>AD10+AD7</f>
        <v>209.03744862000002</v>
      </c>
      <c r="AA12" s="50"/>
      <c r="AB12" s="50"/>
      <c r="AC12" s="50"/>
      <c r="AD12" s="51"/>
      <c r="AE12" s="11"/>
    </row>
    <row r="13" spans="1:37" x14ac:dyDescent="0.25">
      <c r="A13" s="4"/>
      <c r="B13" s="4" t="s">
        <v>5</v>
      </c>
      <c r="C13" s="4"/>
      <c r="D13" s="52"/>
      <c r="E13" s="52"/>
      <c r="F13" s="52"/>
      <c r="G13" s="52"/>
      <c r="H13" s="52"/>
      <c r="I13" s="52"/>
      <c r="J13" s="52"/>
      <c r="K13" s="52"/>
      <c r="L13" s="52"/>
      <c r="M13" s="52"/>
      <c r="N13" s="52"/>
      <c r="O13" s="52"/>
      <c r="P13" s="52"/>
      <c r="Q13" s="52"/>
      <c r="R13" s="52"/>
      <c r="S13" s="52"/>
      <c r="T13" s="52"/>
      <c r="U13" s="52"/>
      <c r="V13" s="52"/>
      <c r="W13" s="52"/>
      <c r="X13" s="52"/>
      <c r="Y13" s="52"/>
      <c r="Z13" s="53">
        <f>Z12*1000</f>
        <v>209037.44862000001</v>
      </c>
      <c r="AA13" s="53"/>
      <c r="AB13" s="53"/>
      <c r="AC13" s="53"/>
      <c r="AD13" s="53"/>
      <c r="AE13" s="11"/>
    </row>
    <row r="14" spans="1:37" ht="18.75" customHeight="1" x14ac:dyDescent="0.25">
      <c r="A14" s="4"/>
      <c r="B14" s="4" t="s">
        <v>6</v>
      </c>
      <c r="C14" s="4"/>
      <c r="D14" s="52"/>
      <c r="E14" s="52"/>
      <c r="F14" s="52"/>
      <c r="G14" s="52"/>
      <c r="H14" s="52"/>
      <c r="I14" s="52"/>
      <c r="J14" s="52"/>
      <c r="K14" s="52"/>
      <c r="L14" s="52"/>
      <c r="M14" s="52"/>
      <c r="N14" s="52"/>
      <c r="O14" s="52"/>
      <c r="P14" s="52"/>
      <c r="Q14" s="52"/>
      <c r="R14" s="52"/>
      <c r="S14" s="52"/>
      <c r="T14" s="52"/>
      <c r="U14" s="52"/>
      <c r="V14" s="52"/>
      <c r="W14" s="52"/>
      <c r="X14" s="52"/>
      <c r="Y14" s="52"/>
      <c r="Z14" s="45">
        <f>Z13</f>
        <v>209037.44862000001</v>
      </c>
      <c r="AA14" s="45"/>
      <c r="AB14" s="45"/>
      <c r="AC14" s="45"/>
      <c r="AD14" s="45"/>
      <c r="AE14" s="11"/>
    </row>
    <row r="15" spans="1:37" x14ac:dyDescent="0.25">
      <c r="A15" s="4"/>
      <c r="B15" s="46" t="s">
        <v>24</v>
      </c>
      <c r="C15" s="47"/>
      <c r="D15" s="47"/>
      <c r="E15" s="47"/>
      <c r="F15" s="47"/>
      <c r="G15" s="47"/>
      <c r="H15" s="47"/>
      <c r="I15" s="47"/>
      <c r="J15" s="47"/>
      <c r="K15" s="47"/>
      <c r="L15" s="47"/>
      <c r="M15" s="47"/>
      <c r="N15" s="47"/>
      <c r="O15" s="47"/>
      <c r="P15" s="47"/>
      <c r="Q15" s="47"/>
      <c r="R15" s="47"/>
      <c r="S15" s="47"/>
      <c r="T15" s="47"/>
      <c r="U15" s="47"/>
      <c r="V15" s="47"/>
      <c r="W15" s="48"/>
      <c r="X15" s="44"/>
      <c r="Y15" s="44"/>
      <c r="Z15" s="45">
        <f>Z14*1.18</f>
        <v>246664.18937159999</v>
      </c>
      <c r="AA15" s="45"/>
      <c r="AB15" s="45"/>
      <c r="AC15" s="45"/>
      <c r="AD15" s="45"/>
    </row>
  </sheetData>
  <mergeCells count="22">
    <mergeCell ref="A10:A11"/>
    <mergeCell ref="B10:B11"/>
    <mergeCell ref="C10:C11"/>
    <mergeCell ref="D11:Y11"/>
    <mergeCell ref="C7:C9"/>
    <mergeCell ref="D8:Y8"/>
    <mergeCell ref="D9:Y9"/>
    <mergeCell ref="A7:A9"/>
    <mergeCell ref="B7:B9"/>
    <mergeCell ref="A4:Z4"/>
    <mergeCell ref="A3:AD3"/>
    <mergeCell ref="A2:AD2"/>
    <mergeCell ref="D6:Y6"/>
    <mergeCell ref="Z6:AD6"/>
    <mergeCell ref="Z15:AD15"/>
    <mergeCell ref="B15:W15"/>
    <mergeCell ref="Z12:AD12"/>
    <mergeCell ref="D13:Y13"/>
    <mergeCell ref="Z13:AD13"/>
    <mergeCell ref="D14:Y14"/>
    <mergeCell ref="Z14:AD14"/>
    <mergeCell ref="D12:Y12"/>
  </mergeCells>
  <pageMargins left="0.56000000000000005" right="0.17" top="0.19" bottom="0.17" header="0.3" footer="0.3"/>
  <pageSetup paperSize="9" scale="54" orientation="portrait" r:id="rId1"/>
  <colBreaks count="1" manualBreakCount="1">
    <brk id="30" max="41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проектные</vt:lpstr>
      <vt:lpstr>проектные!Область_печати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2017-12-27T06:48:23Z</dcterms:modified>
</cp:coreProperties>
</file>