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1. 2018 год\344  повторно ОЗП ЭТП (МСП)  Смазки пром\Приложение  1 Технические требования\"/>
    </mc:Choice>
  </mc:AlternateContent>
  <bookViews>
    <workbookView xWindow="0" yWindow="120" windowWidth="11400" windowHeight="5775" tabRatio="0"/>
  </bookViews>
  <sheets>
    <sheet name="TDSheet" sheetId="1" r:id="rId1"/>
  </sheets>
  <definedNames>
    <definedName name="_xlnm.Print_Area" localSheetId="0">TDSheet!$A$1:$S$111</definedName>
  </definedNames>
  <calcPr calcId="162913"/>
</workbook>
</file>

<file path=xl/calcChain.xml><?xml version="1.0" encoding="utf-8"?>
<calcChain xmlns="http://schemas.openxmlformats.org/spreadsheetml/2006/main">
  <c r="P82" i="1" l="1"/>
  <c r="O82" i="1"/>
  <c r="P81" i="1"/>
  <c r="O81" i="1"/>
  <c r="P80" i="1"/>
  <c r="O80" i="1"/>
  <c r="P79" i="1"/>
  <c r="O79" i="1"/>
  <c r="P78" i="1"/>
  <c r="O78" i="1"/>
  <c r="P77" i="1"/>
  <c r="O77" i="1"/>
  <c r="P76" i="1"/>
  <c r="O76" i="1"/>
  <c r="P75" i="1"/>
  <c r="O75" i="1"/>
  <c r="P74" i="1"/>
  <c r="O74" i="1"/>
  <c r="P73" i="1"/>
  <c r="O73" i="1"/>
  <c r="P72" i="1"/>
  <c r="O72" i="1"/>
  <c r="S73" i="1"/>
  <c r="S74" i="1"/>
  <c r="S75" i="1"/>
  <c r="S76" i="1"/>
  <c r="S77" i="1"/>
  <c r="S78" i="1"/>
  <c r="S79" i="1"/>
  <c r="S80" i="1"/>
  <c r="S81" i="1"/>
  <c r="S82" i="1"/>
  <c r="R73" i="1"/>
  <c r="R74" i="1"/>
  <c r="R75" i="1"/>
  <c r="R76" i="1"/>
  <c r="R77" i="1"/>
  <c r="R78" i="1"/>
  <c r="R79" i="1"/>
  <c r="R80" i="1"/>
  <c r="R81" i="1"/>
  <c r="R82" i="1"/>
  <c r="S72" i="1"/>
  <c r="R72" i="1"/>
  <c r="P68" i="1"/>
  <c r="O68" i="1"/>
  <c r="P67" i="1"/>
  <c r="O67" i="1"/>
  <c r="P66" i="1"/>
  <c r="O66" i="1"/>
  <c r="P65" i="1"/>
  <c r="O65" i="1"/>
  <c r="P64" i="1"/>
  <c r="O64" i="1"/>
  <c r="S65" i="1"/>
  <c r="S66" i="1"/>
  <c r="S67" i="1"/>
  <c r="S68" i="1"/>
  <c r="R65" i="1"/>
  <c r="R66" i="1"/>
  <c r="R67" i="1"/>
  <c r="R68" i="1"/>
  <c r="S64" i="1"/>
  <c r="R64" i="1"/>
  <c r="P60" i="1"/>
  <c r="O60" i="1"/>
  <c r="P59" i="1"/>
  <c r="O59" i="1"/>
  <c r="P58" i="1"/>
  <c r="O58" i="1"/>
  <c r="P57" i="1"/>
  <c r="O57" i="1"/>
  <c r="P56" i="1"/>
  <c r="O56" i="1"/>
  <c r="P55" i="1"/>
  <c r="O55" i="1"/>
  <c r="P54" i="1"/>
  <c r="O54" i="1"/>
  <c r="P53" i="1"/>
  <c r="O53" i="1"/>
  <c r="P52" i="1"/>
  <c r="O52" i="1"/>
  <c r="P51" i="1"/>
  <c r="O51" i="1"/>
  <c r="P50" i="1"/>
  <c r="O50" i="1"/>
  <c r="P49" i="1"/>
  <c r="O49" i="1"/>
  <c r="S50" i="1"/>
  <c r="S51" i="1"/>
  <c r="S52" i="1"/>
  <c r="S53" i="1"/>
  <c r="S54" i="1"/>
  <c r="S55" i="1"/>
  <c r="S56" i="1"/>
  <c r="S57" i="1"/>
  <c r="S58" i="1"/>
  <c r="S59" i="1"/>
  <c r="S60" i="1"/>
  <c r="R50" i="1"/>
  <c r="R51" i="1"/>
  <c r="R52" i="1"/>
  <c r="R53" i="1"/>
  <c r="R54" i="1"/>
  <c r="R55" i="1"/>
  <c r="R56" i="1"/>
  <c r="R57" i="1"/>
  <c r="R58" i="1"/>
  <c r="R59" i="1"/>
  <c r="R60" i="1"/>
  <c r="S49" i="1"/>
  <c r="R49" i="1"/>
  <c r="P45" i="1"/>
  <c r="O45" i="1"/>
  <c r="P44" i="1"/>
  <c r="O44" i="1"/>
  <c r="P43" i="1"/>
  <c r="O43" i="1"/>
  <c r="P42" i="1"/>
  <c r="O42" i="1"/>
  <c r="P41" i="1"/>
  <c r="O41" i="1"/>
  <c r="P40" i="1"/>
  <c r="O40" i="1"/>
  <c r="P39" i="1"/>
  <c r="O39" i="1"/>
  <c r="P38" i="1"/>
  <c r="O38" i="1"/>
  <c r="P37" i="1"/>
  <c r="O37" i="1"/>
  <c r="P36" i="1"/>
  <c r="O36" i="1"/>
  <c r="S37" i="1"/>
  <c r="S38" i="1"/>
  <c r="S39" i="1"/>
  <c r="S40" i="1"/>
  <c r="S41" i="1"/>
  <c r="S42" i="1"/>
  <c r="S43" i="1"/>
  <c r="S44" i="1"/>
  <c r="S45" i="1"/>
  <c r="R37" i="1"/>
  <c r="R38" i="1"/>
  <c r="R39" i="1"/>
  <c r="R40" i="1"/>
  <c r="R41" i="1"/>
  <c r="R42" i="1"/>
  <c r="R43" i="1"/>
  <c r="R44" i="1"/>
  <c r="R45" i="1"/>
  <c r="S36" i="1"/>
  <c r="R36" i="1"/>
  <c r="P32" i="1"/>
  <c r="O32" i="1"/>
  <c r="P31" i="1"/>
  <c r="O31" i="1"/>
  <c r="P30" i="1"/>
  <c r="O30" i="1"/>
  <c r="P29" i="1"/>
  <c r="O29" i="1"/>
  <c r="P28" i="1"/>
  <c r="O28" i="1"/>
  <c r="P27" i="1"/>
  <c r="O27" i="1"/>
  <c r="P26" i="1"/>
  <c r="O26" i="1"/>
  <c r="P25" i="1"/>
  <c r="O25" i="1"/>
  <c r="P24" i="1"/>
  <c r="O24" i="1"/>
  <c r="S25" i="1"/>
  <c r="S26" i="1"/>
  <c r="S27" i="1"/>
  <c r="S28" i="1"/>
  <c r="S29" i="1"/>
  <c r="S30" i="1"/>
  <c r="S31" i="1"/>
  <c r="S32" i="1"/>
  <c r="R25" i="1"/>
  <c r="R26" i="1"/>
  <c r="R27" i="1"/>
  <c r="R28" i="1"/>
  <c r="R29" i="1"/>
  <c r="R30" i="1"/>
  <c r="R31" i="1"/>
  <c r="R32" i="1"/>
  <c r="S24" i="1"/>
  <c r="R24" i="1"/>
  <c r="P20" i="1"/>
  <c r="O20" i="1"/>
  <c r="P19" i="1"/>
  <c r="O19" i="1"/>
  <c r="P18" i="1"/>
  <c r="O18" i="1"/>
  <c r="P17" i="1"/>
  <c r="O17" i="1"/>
  <c r="P16" i="1"/>
  <c r="O16" i="1"/>
  <c r="P15" i="1"/>
  <c r="O15" i="1"/>
  <c r="P14" i="1"/>
  <c r="O14" i="1"/>
  <c r="P13" i="1"/>
  <c r="O13" i="1"/>
  <c r="P12" i="1"/>
  <c r="O12" i="1"/>
  <c r="P11" i="1"/>
  <c r="O11" i="1"/>
  <c r="S12" i="1"/>
  <c r="S13" i="1"/>
  <c r="S14" i="1"/>
  <c r="S15" i="1"/>
  <c r="S16" i="1"/>
  <c r="S17" i="1"/>
  <c r="S18" i="1"/>
  <c r="S19" i="1"/>
  <c r="S20" i="1"/>
  <c r="R12" i="1"/>
  <c r="R13" i="1"/>
  <c r="R14" i="1"/>
  <c r="R15" i="1"/>
  <c r="R16" i="1"/>
  <c r="R17" i="1"/>
  <c r="R18" i="1"/>
  <c r="R19" i="1"/>
  <c r="R20" i="1"/>
  <c r="S11" i="1"/>
  <c r="R11" i="1"/>
  <c r="G73" i="1"/>
  <c r="G74" i="1"/>
  <c r="G75" i="1"/>
  <c r="G76" i="1"/>
  <c r="G77" i="1"/>
  <c r="G78" i="1"/>
  <c r="G79" i="1"/>
  <c r="G80" i="1"/>
  <c r="G81" i="1"/>
  <c r="G82" i="1"/>
  <c r="F73" i="1"/>
  <c r="F74" i="1"/>
  <c r="F75" i="1"/>
  <c r="F76" i="1"/>
  <c r="F77" i="1"/>
  <c r="F78" i="1"/>
  <c r="F79" i="1"/>
  <c r="F80" i="1"/>
  <c r="F81" i="1"/>
  <c r="F82" i="1"/>
  <c r="G72" i="1"/>
  <c r="F72" i="1"/>
  <c r="G65" i="1"/>
  <c r="G66" i="1"/>
  <c r="G67" i="1"/>
  <c r="G68" i="1"/>
  <c r="F65" i="1"/>
  <c r="F66" i="1"/>
  <c r="F67" i="1"/>
  <c r="F68" i="1"/>
  <c r="G64" i="1"/>
  <c r="F64" i="1"/>
  <c r="G50" i="1"/>
  <c r="G51" i="1"/>
  <c r="G52" i="1"/>
  <c r="G53" i="1"/>
  <c r="G54" i="1"/>
  <c r="G55" i="1"/>
  <c r="G56" i="1"/>
  <c r="G57" i="1"/>
  <c r="G58" i="1"/>
  <c r="G59" i="1"/>
  <c r="G60" i="1"/>
  <c r="F50" i="1"/>
  <c r="F51" i="1"/>
  <c r="F52" i="1"/>
  <c r="F53" i="1"/>
  <c r="F54" i="1"/>
  <c r="F55" i="1"/>
  <c r="F56" i="1"/>
  <c r="F57" i="1"/>
  <c r="F58" i="1"/>
  <c r="F59" i="1"/>
  <c r="F60" i="1"/>
  <c r="G49" i="1"/>
  <c r="F49" i="1"/>
  <c r="G37" i="1"/>
  <c r="G38" i="1"/>
  <c r="G39" i="1"/>
  <c r="G40" i="1"/>
  <c r="G41" i="1"/>
  <c r="G42" i="1"/>
  <c r="G43" i="1"/>
  <c r="G44" i="1"/>
  <c r="G45" i="1"/>
  <c r="F37" i="1"/>
  <c r="F38" i="1"/>
  <c r="F39" i="1"/>
  <c r="F40" i="1"/>
  <c r="F41" i="1"/>
  <c r="F42" i="1"/>
  <c r="F43" i="1"/>
  <c r="F44" i="1"/>
  <c r="F45" i="1"/>
  <c r="G36" i="1"/>
  <c r="F36" i="1"/>
  <c r="G25" i="1"/>
  <c r="G26" i="1"/>
  <c r="G27" i="1"/>
  <c r="G28" i="1"/>
  <c r="G29" i="1"/>
  <c r="G30" i="1"/>
  <c r="G31" i="1"/>
  <c r="G32" i="1"/>
  <c r="F25" i="1"/>
  <c r="F26" i="1"/>
  <c r="F27" i="1"/>
  <c r="F28" i="1"/>
  <c r="F29" i="1"/>
  <c r="F30" i="1"/>
  <c r="F31" i="1"/>
  <c r="F32" i="1"/>
  <c r="G24" i="1"/>
  <c r="F24" i="1"/>
  <c r="G12" i="1"/>
  <c r="G13" i="1"/>
  <c r="G14" i="1"/>
  <c r="G15" i="1"/>
  <c r="G16" i="1"/>
  <c r="G17" i="1"/>
  <c r="G18" i="1"/>
  <c r="G19" i="1"/>
  <c r="G20" i="1"/>
  <c r="F12" i="1"/>
  <c r="F13" i="1"/>
  <c r="F14" i="1"/>
  <c r="F15" i="1"/>
  <c r="F16" i="1"/>
  <c r="F17" i="1"/>
  <c r="F18" i="1"/>
  <c r="F19" i="1"/>
  <c r="F20" i="1"/>
  <c r="G11" i="1"/>
  <c r="F11" i="1"/>
  <c r="R21" i="1" l="1"/>
  <c r="O21" i="1"/>
  <c r="R33" i="1"/>
  <c r="O33" i="1"/>
  <c r="R46" i="1"/>
  <c r="O46" i="1"/>
  <c r="R61" i="1"/>
  <c r="O61" i="1"/>
  <c r="R69" i="1"/>
  <c r="R83" i="1"/>
  <c r="S21" i="1"/>
  <c r="P21" i="1"/>
  <c r="S33" i="1"/>
  <c r="P33" i="1"/>
  <c r="S46" i="1"/>
  <c r="P46" i="1"/>
  <c r="S61" i="1"/>
  <c r="P61" i="1"/>
  <c r="S69" i="1"/>
  <c r="S83" i="1"/>
  <c r="I83" i="1"/>
  <c r="H83" i="1"/>
  <c r="I69" i="1"/>
  <c r="H69" i="1"/>
  <c r="I61" i="1"/>
  <c r="H61" i="1"/>
  <c r="I46" i="1"/>
  <c r="H46" i="1"/>
  <c r="I33" i="1"/>
  <c r="H33" i="1"/>
  <c r="I21" i="1"/>
  <c r="H21" i="1"/>
  <c r="R85" i="1" l="1"/>
  <c r="S85" i="1"/>
  <c r="I85" i="1"/>
  <c r="H85" i="1"/>
  <c r="P69" i="1" l="1"/>
  <c r="O69" i="1"/>
  <c r="O83" i="1"/>
  <c r="P83" i="1"/>
  <c r="P85" i="1" l="1"/>
  <c r="O85" i="1"/>
</calcChain>
</file>

<file path=xl/sharedStrings.xml><?xml version="1.0" encoding="utf-8"?>
<sst xmlns="http://schemas.openxmlformats.org/spreadsheetml/2006/main" count="217" uniqueCount="77">
  <si>
    <t>Артикул</t>
  </si>
  <si>
    <t>Ед. изм.</t>
  </si>
  <si>
    <t>л</t>
  </si>
  <si>
    <t>кг</t>
  </si>
  <si>
    <t>шт</t>
  </si>
  <si>
    <t>Общее количество</t>
  </si>
  <si>
    <t>Плановая цена за единицу</t>
  </si>
  <si>
    <t>руб. без НДС</t>
  </si>
  <si>
    <t>руб. с НДС</t>
  </si>
  <si>
    <t>Плановая общая стоимость позиции</t>
  </si>
  <si>
    <t>Производитель, страна происхождения</t>
  </si>
  <si>
    <t>Характеристика</t>
  </si>
  <si>
    <t>Цена за единицу продукции Участника</t>
  </si>
  <si>
    <t>руб. без НДС и тр. расходами</t>
  </si>
  <si>
    <t>руб. с НДС и тр. расходами</t>
  </si>
  <si>
    <t>Наименование продукции</t>
  </si>
  <si>
    <t>Общая стоимость позиции Участника</t>
  </si>
  <si>
    <t>1.1 филиал АО "ДРСК" "Амурские ЭС"</t>
  </si>
  <si>
    <t>№ п/п</t>
  </si>
  <si>
    <t>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</t>
  </si>
  <si>
    <t>ИТОГО по филиалу Амурские ЭС:</t>
  </si>
  <si>
    <t>1.2. филиал АО "ДРСК" "Приморские электрические сети"</t>
  </si>
  <si>
    <t>ИТОГО по филиалу Приморские ЭС:</t>
  </si>
  <si>
    <t>1.3. филиал АО "ДРСК" "Хабаровские электрические сети" СП Северные ЭС</t>
  </si>
  <si>
    <t>ИТОГО по филиалу Хабаровские ЭС-СП Северные ЭС:</t>
  </si>
  <si>
    <t>1.4. филиал АО "ДРСК" "Хабаровские электрические сети" СП Центральные ЭС</t>
  </si>
  <si>
    <t>ИТОГО по филиалу Хабаровские ЭС-СП Центральные ЭС:</t>
  </si>
  <si>
    <t>1.5. филиал АО "ДРСК" "ЭС ЕАО"</t>
  </si>
  <si>
    <t>ИТОГО по филиалу ЭС ЕАО:</t>
  </si>
  <si>
    <t>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</t>
  </si>
  <si>
    <t>1.6. филиал АО "Южно-Якутские электрические сети"</t>
  </si>
  <si>
    <t>ИТОГО по филиалу ЮЯЭС:</t>
  </si>
  <si>
    <t xml:space="preserve">Отгрузочные реквизиты для транспортной компании: Республика Саха (Якутия), г. Алдан, ул. Тарабукина 60а (для филиала АО "ДРСК" "ЮЯЭС")        </t>
  </si>
  <si>
    <t>ВСЕГО по всем филиалам:</t>
  </si>
  <si>
    <t>Фасовка (указать фасовку продукции согласно требования ТЗ п. 2.4.)</t>
  </si>
  <si>
    <t xml:space="preserve">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                                                                                  </t>
  </si>
  <si>
    <t>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</t>
  </si>
  <si>
    <t>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</t>
  </si>
  <si>
    <t>Фактическое количество, предложенное Участником</t>
  </si>
  <si>
    <t>Герметик силиконовый</t>
  </si>
  <si>
    <t>Пентэласт 1100 (310мл)</t>
  </si>
  <si>
    <t>Смазка</t>
  </si>
  <si>
    <t>Шрус-4</t>
  </si>
  <si>
    <t>Смазка MOLYKOTE</t>
  </si>
  <si>
    <t>33Medium туб 100гр.</t>
  </si>
  <si>
    <t>Смазка WD-40</t>
  </si>
  <si>
    <t>WD-40</t>
  </si>
  <si>
    <t>Смазка графитная УСсА</t>
  </si>
  <si>
    <t>ГОСТ 3333-80</t>
  </si>
  <si>
    <t>Смазка защитная</t>
  </si>
  <si>
    <t>GN 250</t>
  </si>
  <si>
    <t>Смазка Литол -24</t>
  </si>
  <si>
    <t>ГОСТ 21150-87</t>
  </si>
  <si>
    <t>смазка ЦИАТИМ-201</t>
  </si>
  <si>
    <t>ГОСТ 6267-74</t>
  </si>
  <si>
    <t>Смазка ЦИАТИМ-221</t>
  </si>
  <si>
    <t>ГОСТ 9433-80</t>
  </si>
  <si>
    <t>Смазка электропроводящая</t>
  </si>
  <si>
    <t>ЭПС-98 10434-82</t>
  </si>
  <si>
    <t>Материалы и оборудование на эксплуатационные расходы (4.2.)</t>
  </si>
  <si>
    <t>ЦИАТИМ-203 ГОСТ 8773-73</t>
  </si>
  <si>
    <t>Смазка ведомой звездочки Husqvarna</t>
  </si>
  <si>
    <t>5036212-01,  50 гр.</t>
  </si>
  <si>
    <t>Смазка Унисма</t>
  </si>
  <si>
    <t>Унисма</t>
  </si>
  <si>
    <t>Общая стоимость позиции Участника по разделу 4.2.</t>
  </si>
  <si>
    <t>Смазка лиетиевая синяя</t>
  </si>
  <si>
    <t>ABRO LG-935 ( 454 гр)</t>
  </si>
  <si>
    <t>PEAK High- Temperature Red Lithium Grease</t>
  </si>
  <si>
    <t>Смазка многоцелевая пластичная</t>
  </si>
  <si>
    <t>ТЕХАСО Starplex EP 2</t>
  </si>
  <si>
    <t>Смазка ЦИАТИМ</t>
  </si>
  <si>
    <t>ЦАТИМ-208</t>
  </si>
  <si>
    <t>Смазка MOTUL Tech Grease 300 NLGI2</t>
  </si>
  <si>
    <t>MOTUL Tech Grease 300 NLGI2</t>
  </si>
  <si>
    <t>Приложение 1.1. к Техническому заданию</t>
  </si>
  <si>
    <t>1. Перечень, объем и характеристики закупаемой продукции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</si>
</sst>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0" x14ac:knownFonts="1">
    <font>
      <sz val="8"/>
      <name val="Arial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u/>
      <sz val="10"/>
      <name val="Times New Roman"/>
      <family val="1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 vertical="top"/>
    </xf>
    <xf numFmtId="0" fontId="0" fillId="0" borderId="0" xfId="0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0" fillId="0" borderId="0" xfId="0" applyNumberFormat="1"/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/>
    <xf numFmtId="0" fontId="6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/>
    </xf>
    <xf numFmtId="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 applyAlignment="1">
      <alignment horizontal="right" vertical="top"/>
    </xf>
    <xf numFmtId="0" fontId="2" fillId="0" borderId="1" xfId="0" applyFont="1" applyBorder="1"/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/>
    <xf numFmtId="4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left"/>
    </xf>
    <xf numFmtId="4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0" fontId="4" fillId="0" borderId="0" xfId="0" applyFont="1"/>
    <xf numFmtId="0" fontId="4" fillId="0" borderId="0" xfId="1" applyFont="1" applyAlignment="1">
      <alignment horizontal="center" vertical="top" wrapText="1"/>
    </xf>
    <xf numFmtId="0" fontId="0" fillId="0" borderId="0" xfId="0" applyAlignment="1"/>
    <xf numFmtId="0" fontId="4" fillId="0" borderId="0" xfId="1" applyFont="1" applyAlignment="1"/>
    <xf numFmtId="4" fontId="2" fillId="0" borderId="1" xfId="0" applyNumberFormat="1" applyFont="1" applyFill="1" applyBorder="1"/>
    <xf numFmtId="0" fontId="0" fillId="0" borderId="1" xfId="0" applyBorder="1" applyAlignment="1">
      <alignment horizontal="left" vertical="top" wrapText="1"/>
    </xf>
    <xf numFmtId="1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  <xf numFmtId="2" fontId="0" fillId="0" borderId="1" xfId="0" applyNumberFormat="1" applyBorder="1" applyAlignment="1">
      <alignment horizontal="right" vertical="top"/>
    </xf>
    <xf numFmtId="164" fontId="0" fillId="0" borderId="1" xfId="0" applyNumberFormat="1" applyBorder="1" applyAlignment="1">
      <alignment horizontal="right" vertical="top"/>
    </xf>
    <xf numFmtId="165" fontId="0" fillId="0" borderId="1" xfId="0" applyNumberFormat="1" applyBorder="1" applyAlignment="1">
      <alignment horizontal="right" vertical="top"/>
    </xf>
    <xf numFmtId="0" fontId="0" fillId="0" borderId="1" xfId="0" applyBorder="1" applyAlignment="1">
      <alignment vertical="top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0" xfId="0" applyNumberFormat="1" applyFill="1" applyAlignment="1">
      <alignment vertical="center"/>
    </xf>
    <xf numFmtId="0" fontId="4" fillId="0" borderId="0" xfId="1" applyFont="1" applyAlignment="1">
      <alignment horizontal="left"/>
    </xf>
    <xf numFmtId="0" fontId="0" fillId="0" borderId="0" xfId="0" applyAlignment="1"/>
    <xf numFmtId="0" fontId="4" fillId="0" borderId="0" xfId="1" applyFont="1" applyAlignment="1">
      <alignment horizontal="center" vertical="top" wrapText="1"/>
    </xf>
    <xf numFmtId="0" fontId="4" fillId="0" borderId="0" xfId="1" applyFont="1" applyAlignment="1"/>
    <xf numFmtId="0" fontId="9" fillId="0" borderId="0" xfId="0" applyFont="1" applyAlignment="1">
      <alignment horizontal="left"/>
    </xf>
    <xf numFmtId="0" fontId="2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S92"/>
  <sheetViews>
    <sheetView tabSelected="1" view="pageBreakPreview" zoomScaleNormal="100" zoomScaleSheetLayoutView="100" workbookViewId="0">
      <selection activeCell="B5" sqref="B5:F5"/>
    </sheetView>
  </sheetViews>
  <sheetFormatPr defaultColWidth="10.1640625" defaultRowHeight="11.45" customHeight="1" outlineLevelRow="3" x14ac:dyDescent="0.2"/>
  <cols>
    <col min="1" max="1" width="10.1640625" style="10"/>
    <col min="2" max="2" width="47.83203125" style="40" customWidth="1"/>
    <col min="3" max="3" width="32.83203125" style="1" customWidth="1"/>
    <col min="4" max="4" width="6.6640625" style="10" customWidth="1"/>
    <col min="5" max="6" width="14.1640625" style="10" customWidth="1"/>
    <col min="7" max="7" width="17.83203125" style="10" customWidth="1"/>
    <col min="8" max="8" width="19" style="10" customWidth="1"/>
    <col min="9" max="9" width="19.83203125" style="10" customWidth="1"/>
    <col min="10" max="11" width="21.83203125" customWidth="1"/>
    <col min="13" max="13" width="15.1640625" customWidth="1"/>
    <col min="17" max="17" width="12.83203125" style="12" customWidth="1"/>
    <col min="19" max="19" width="12.1640625" customWidth="1"/>
  </cols>
  <sheetData>
    <row r="1" spans="1:19" ht="11.45" customHeight="1" x14ac:dyDescent="0.2">
      <c r="C1" s="2"/>
    </row>
    <row r="2" spans="1:19" ht="11.45" customHeight="1" x14ac:dyDescent="0.2">
      <c r="C2" s="2"/>
      <c r="O2" s="60" t="s">
        <v>75</v>
      </c>
      <c r="P2" s="60"/>
      <c r="Q2" s="60"/>
      <c r="R2" s="60"/>
      <c r="S2" s="60"/>
    </row>
    <row r="3" spans="1:19" ht="18" customHeight="1" x14ac:dyDescent="0.25">
      <c r="B3" s="41"/>
      <c r="C3" s="56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</row>
    <row r="4" spans="1:19" ht="24" customHeight="1" x14ac:dyDescent="0.2">
      <c r="B4" s="58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39"/>
    </row>
    <row r="5" spans="1:19" s="1" customFormat="1" ht="14.25" customHeight="1" x14ac:dyDescent="0.25">
      <c r="A5" s="10"/>
      <c r="B5" s="59" t="s">
        <v>76</v>
      </c>
      <c r="C5" s="57"/>
      <c r="D5" s="57"/>
      <c r="E5" s="57"/>
      <c r="F5" s="57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</row>
    <row r="6" spans="1:19" s="5" customFormat="1" ht="26.1" customHeight="1" x14ac:dyDescent="0.2">
      <c r="A6" s="68" t="s">
        <v>18</v>
      </c>
      <c r="B6" s="68" t="s">
        <v>15</v>
      </c>
      <c r="C6" s="66" t="s">
        <v>0</v>
      </c>
      <c r="D6" s="66" t="s">
        <v>1</v>
      </c>
      <c r="E6" s="66" t="s">
        <v>5</v>
      </c>
      <c r="F6" s="66" t="s">
        <v>6</v>
      </c>
      <c r="G6" s="66"/>
      <c r="H6" s="66" t="s">
        <v>9</v>
      </c>
      <c r="I6" s="66"/>
      <c r="J6" s="4" t="s">
        <v>10</v>
      </c>
      <c r="K6" s="68" t="s">
        <v>34</v>
      </c>
      <c r="L6" s="66" t="s">
        <v>11</v>
      </c>
      <c r="M6" s="66" t="s">
        <v>12</v>
      </c>
      <c r="N6" s="66"/>
      <c r="O6" s="66" t="s">
        <v>16</v>
      </c>
      <c r="P6" s="66"/>
      <c r="Q6" s="66" t="s">
        <v>59</v>
      </c>
      <c r="R6" s="66"/>
      <c r="S6" s="66"/>
    </row>
    <row r="7" spans="1:19" s="5" customFormat="1" ht="43.5" customHeight="1" x14ac:dyDescent="0.2">
      <c r="A7" s="73"/>
      <c r="B7" s="71"/>
      <c r="C7" s="66"/>
      <c r="D7" s="66"/>
      <c r="E7" s="66"/>
      <c r="F7" s="66" t="s">
        <v>7</v>
      </c>
      <c r="G7" s="66" t="s">
        <v>8</v>
      </c>
      <c r="H7" s="66" t="s">
        <v>7</v>
      </c>
      <c r="I7" s="66" t="s">
        <v>8</v>
      </c>
      <c r="J7" s="66"/>
      <c r="K7" s="69"/>
      <c r="L7" s="67"/>
      <c r="M7" s="66" t="s">
        <v>7</v>
      </c>
      <c r="N7" s="66" t="s">
        <v>8</v>
      </c>
      <c r="O7" s="66" t="s">
        <v>7</v>
      </c>
      <c r="P7" s="66" t="s">
        <v>8</v>
      </c>
      <c r="Q7" s="75" t="s">
        <v>38</v>
      </c>
      <c r="R7" s="66" t="s">
        <v>65</v>
      </c>
      <c r="S7" s="66"/>
    </row>
    <row r="8" spans="1:19" s="6" customFormat="1" ht="42.75" customHeight="1" x14ac:dyDescent="0.2">
      <c r="A8" s="74"/>
      <c r="B8" s="72"/>
      <c r="C8" s="66"/>
      <c r="D8" s="66"/>
      <c r="E8" s="66"/>
      <c r="F8" s="66"/>
      <c r="G8" s="66"/>
      <c r="H8" s="66"/>
      <c r="I8" s="66"/>
      <c r="J8" s="67"/>
      <c r="K8" s="70"/>
      <c r="L8" s="67"/>
      <c r="M8" s="66"/>
      <c r="N8" s="66"/>
      <c r="O8" s="66"/>
      <c r="P8" s="66"/>
      <c r="Q8" s="76"/>
      <c r="R8" s="4" t="s">
        <v>13</v>
      </c>
      <c r="S8" s="4" t="s">
        <v>14</v>
      </c>
    </row>
    <row r="9" spans="1:19" s="55" customFormat="1" ht="34.5" customHeight="1" x14ac:dyDescent="0.2">
      <c r="A9" s="50">
        <v>1</v>
      </c>
      <c r="B9" s="51">
        <v>2</v>
      </c>
      <c r="C9" s="52">
        <v>3</v>
      </c>
      <c r="D9" s="52">
        <v>4</v>
      </c>
      <c r="E9" s="52">
        <v>5</v>
      </c>
      <c r="F9" s="52">
        <v>6</v>
      </c>
      <c r="G9" s="52">
        <v>7</v>
      </c>
      <c r="H9" s="52">
        <v>8</v>
      </c>
      <c r="I9" s="52">
        <v>9</v>
      </c>
      <c r="J9" s="53">
        <v>10</v>
      </c>
      <c r="K9" s="54">
        <v>11</v>
      </c>
      <c r="L9" s="53">
        <v>12</v>
      </c>
      <c r="M9" s="52">
        <v>13</v>
      </c>
      <c r="N9" s="52">
        <v>14</v>
      </c>
      <c r="O9" s="52">
        <v>15</v>
      </c>
      <c r="P9" s="52">
        <v>16</v>
      </c>
      <c r="Q9" s="52">
        <v>17</v>
      </c>
      <c r="R9" s="52">
        <v>18</v>
      </c>
      <c r="S9" s="52">
        <v>19</v>
      </c>
    </row>
    <row r="10" spans="1:19" s="6" customFormat="1" ht="21.75" customHeight="1" x14ac:dyDescent="0.25">
      <c r="A10" s="62" t="s">
        <v>17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</row>
    <row r="11" spans="1:19" s="6" customFormat="1" ht="11.1" customHeight="1" outlineLevel="3" x14ac:dyDescent="0.2">
      <c r="A11" s="8">
        <v>1</v>
      </c>
      <c r="B11" s="49" t="s">
        <v>39</v>
      </c>
      <c r="C11" s="43" t="s">
        <v>40</v>
      </c>
      <c r="D11" s="43" t="s">
        <v>4</v>
      </c>
      <c r="E11" s="44">
        <v>3</v>
      </c>
      <c r="F11" s="9">
        <f>H11/E11</f>
        <v>677.9666666666667</v>
      </c>
      <c r="G11" s="11">
        <f>I11/E11</f>
        <v>800</v>
      </c>
      <c r="H11" s="45">
        <v>2033.9</v>
      </c>
      <c r="I11" s="45">
        <v>2400</v>
      </c>
      <c r="J11" s="7"/>
      <c r="K11" s="7"/>
      <c r="L11" s="7"/>
      <c r="M11" s="11"/>
      <c r="N11" s="11"/>
      <c r="O11" s="11">
        <f>N11*J11</f>
        <v>0</v>
      </c>
      <c r="P11" s="11">
        <f>N11*K11</f>
        <v>0</v>
      </c>
      <c r="Q11" s="9"/>
      <c r="R11" s="11">
        <f>Q11*M11</f>
        <v>0</v>
      </c>
      <c r="S11" s="11">
        <f>Q11*N11</f>
        <v>0</v>
      </c>
    </row>
    <row r="12" spans="1:19" s="6" customFormat="1" ht="11.1" customHeight="1" outlineLevel="3" x14ac:dyDescent="0.2">
      <c r="A12" s="8">
        <v>2</v>
      </c>
      <c r="B12" s="49" t="s">
        <v>41</v>
      </c>
      <c r="C12" s="43" t="s">
        <v>42</v>
      </c>
      <c r="D12" s="43" t="s">
        <v>3</v>
      </c>
      <c r="E12" s="44">
        <v>10</v>
      </c>
      <c r="F12" s="9">
        <f t="shared" ref="F12:F20" si="0">H12/E12</f>
        <v>262.71199999999999</v>
      </c>
      <c r="G12" s="11">
        <f t="shared" ref="G12:G20" si="1">I12/E12</f>
        <v>310</v>
      </c>
      <c r="H12" s="45">
        <v>2627.12</v>
      </c>
      <c r="I12" s="45">
        <v>3100</v>
      </c>
      <c r="J12" s="7"/>
      <c r="K12" s="7"/>
      <c r="L12" s="7"/>
      <c r="M12" s="11"/>
      <c r="N12" s="11"/>
      <c r="O12" s="11">
        <f t="shared" ref="O12:O20" si="2">N12*J12</f>
        <v>0</v>
      </c>
      <c r="P12" s="11">
        <f t="shared" ref="P12:P20" si="3">N12*K12</f>
        <v>0</v>
      </c>
      <c r="Q12" s="9"/>
      <c r="R12" s="11">
        <f t="shared" ref="R12:R20" si="4">Q12*M12</f>
        <v>0</v>
      </c>
      <c r="S12" s="11">
        <f t="shared" ref="S12:S20" si="5">Q12*N12</f>
        <v>0</v>
      </c>
    </row>
    <row r="13" spans="1:19" s="6" customFormat="1" ht="11.1" customHeight="1" outlineLevel="3" x14ac:dyDescent="0.2">
      <c r="A13" s="8">
        <v>3</v>
      </c>
      <c r="B13" s="49" t="s">
        <v>43</v>
      </c>
      <c r="C13" s="43" t="s">
        <v>44</v>
      </c>
      <c r="D13" s="43" t="s">
        <v>4</v>
      </c>
      <c r="E13" s="44">
        <v>4</v>
      </c>
      <c r="F13" s="9">
        <f t="shared" si="0"/>
        <v>423.73</v>
      </c>
      <c r="G13" s="11">
        <f t="shared" si="1"/>
        <v>500</v>
      </c>
      <c r="H13" s="45">
        <v>1694.92</v>
      </c>
      <c r="I13" s="45">
        <v>2000</v>
      </c>
      <c r="J13" s="7"/>
      <c r="K13" s="7"/>
      <c r="L13" s="7"/>
      <c r="M13" s="11"/>
      <c r="N13" s="11"/>
      <c r="O13" s="11">
        <f t="shared" si="2"/>
        <v>0</v>
      </c>
      <c r="P13" s="11">
        <f t="shared" si="3"/>
        <v>0</v>
      </c>
      <c r="Q13" s="9"/>
      <c r="R13" s="11">
        <f t="shared" si="4"/>
        <v>0</v>
      </c>
      <c r="S13" s="11">
        <f t="shared" si="5"/>
        <v>0</v>
      </c>
    </row>
    <row r="14" spans="1:19" s="6" customFormat="1" ht="11.1" customHeight="1" outlineLevel="3" x14ac:dyDescent="0.2">
      <c r="A14" s="8">
        <v>4</v>
      </c>
      <c r="B14" s="49" t="s">
        <v>45</v>
      </c>
      <c r="C14" s="43" t="s">
        <v>46</v>
      </c>
      <c r="D14" s="43" t="s">
        <v>2</v>
      </c>
      <c r="E14" s="44">
        <v>22</v>
      </c>
      <c r="F14" s="9">
        <f t="shared" si="0"/>
        <v>479.61999999999995</v>
      </c>
      <c r="G14" s="11">
        <f t="shared" si="1"/>
        <v>565.95045454545459</v>
      </c>
      <c r="H14" s="45">
        <v>10551.64</v>
      </c>
      <c r="I14" s="45">
        <v>12450.91</v>
      </c>
      <c r="J14" s="7"/>
      <c r="K14" s="7"/>
      <c r="L14" s="7"/>
      <c r="M14" s="11"/>
      <c r="N14" s="11"/>
      <c r="O14" s="11">
        <f t="shared" si="2"/>
        <v>0</v>
      </c>
      <c r="P14" s="11">
        <f t="shared" si="3"/>
        <v>0</v>
      </c>
      <c r="Q14" s="9"/>
      <c r="R14" s="11">
        <f t="shared" si="4"/>
        <v>0</v>
      </c>
      <c r="S14" s="11">
        <f t="shared" si="5"/>
        <v>0</v>
      </c>
    </row>
    <row r="15" spans="1:19" s="6" customFormat="1" ht="11.1" customHeight="1" outlineLevel="3" x14ac:dyDescent="0.2">
      <c r="A15" s="8">
        <v>5</v>
      </c>
      <c r="B15" s="49" t="s">
        <v>47</v>
      </c>
      <c r="C15" s="43" t="s">
        <v>48</v>
      </c>
      <c r="D15" s="43" t="s">
        <v>3</v>
      </c>
      <c r="E15" s="44">
        <v>7</v>
      </c>
      <c r="F15" s="9">
        <f t="shared" si="0"/>
        <v>118.64285714285714</v>
      </c>
      <c r="G15" s="11">
        <f t="shared" si="1"/>
        <v>140</v>
      </c>
      <c r="H15" s="46">
        <v>830.5</v>
      </c>
      <c r="I15" s="46">
        <v>980</v>
      </c>
      <c r="J15" s="7"/>
      <c r="K15" s="7"/>
      <c r="L15" s="7"/>
      <c r="M15" s="11"/>
      <c r="N15" s="11"/>
      <c r="O15" s="11">
        <f t="shared" si="2"/>
        <v>0</v>
      </c>
      <c r="P15" s="11">
        <f t="shared" si="3"/>
        <v>0</v>
      </c>
      <c r="Q15" s="9"/>
      <c r="R15" s="11">
        <f t="shared" si="4"/>
        <v>0</v>
      </c>
      <c r="S15" s="11">
        <f t="shared" si="5"/>
        <v>0</v>
      </c>
    </row>
    <row r="16" spans="1:19" s="6" customFormat="1" ht="11.1" customHeight="1" outlineLevel="3" x14ac:dyDescent="0.2">
      <c r="A16" s="8">
        <v>6</v>
      </c>
      <c r="B16" s="49" t="s">
        <v>49</v>
      </c>
      <c r="C16" s="43" t="s">
        <v>50</v>
      </c>
      <c r="D16" s="43" t="s">
        <v>4</v>
      </c>
      <c r="E16" s="44">
        <v>2</v>
      </c>
      <c r="F16" s="9">
        <f t="shared" si="0"/>
        <v>477.54</v>
      </c>
      <c r="G16" s="11">
        <f t="shared" si="1"/>
        <v>563.5</v>
      </c>
      <c r="H16" s="46">
        <v>955.08</v>
      </c>
      <c r="I16" s="45">
        <v>1127</v>
      </c>
      <c r="J16" s="7"/>
      <c r="K16" s="7"/>
      <c r="L16" s="7"/>
      <c r="M16" s="11"/>
      <c r="N16" s="11"/>
      <c r="O16" s="11">
        <f t="shared" si="2"/>
        <v>0</v>
      </c>
      <c r="P16" s="11">
        <f t="shared" si="3"/>
        <v>0</v>
      </c>
      <c r="Q16" s="9"/>
      <c r="R16" s="11">
        <f t="shared" si="4"/>
        <v>0</v>
      </c>
      <c r="S16" s="11">
        <f t="shared" si="5"/>
        <v>0</v>
      </c>
    </row>
    <row r="17" spans="1:19" s="6" customFormat="1" ht="11.1" customHeight="1" outlineLevel="3" x14ac:dyDescent="0.2">
      <c r="A17" s="8">
        <v>7</v>
      </c>
      <c r="B17" s="49" t="s">
        <v>51</v>
      </c>
      <c r="C17" s="43" t="s">
        <v>52</v>
      </c>
      <c r="D17" s="43" t="s">
        <v>3</v>
      </c>
      <c r="E17" s="46">
        <v>489</v>
      </c>
      <c r="F17" s="9">
        <f t="shared" si="0"/>
        <v>111.31862985685071</v>
      </c>
      <c r="G17" s="11">
        <f t="shared" si="1"/>
        <v>131.35597137014315</v>
      </c>
      <c r="H17" s="45">
        <v>54434.81</v>
      </c>
      <c r="I17" s="45">
        <v>64233.07</v>
      </c>
      <c r="J17" s="7"/>
      <c r="K17" s="7"/>
      <c r="L17" s="7"/>
      <c r="M17" s="11"/>
      <c r="N17" s="11"/>
      <c r="O17" s="11">
        <f t="shared" si="2"/>
        <v>0</v>
      </c>
      <c r="P17" s="11">
        <f t="shared" si="3"/>
        <v>0</v>
      </c>
      <c r="Q17" s="9"/>
      <c r="R17" s="11">
        <f t="shared" si="4"/>
        <v>0</v>
      </c>
      <c r="S17" s="11">
        <f t="shared" si="5"/>
        <v>0</v>
      </c>
    </row>
    <row r="18" spans="1:19" s="6" customFormat="1" ht="11.1" customHeight="1" outlineLevel="3" x14ac:dyDescent="0.2">
      <c r="A18" s="8">
        <v>8</v>
      </c>
      <c r="B18" s="49" t="s">
        <v>53</v>
      </c>
      <c r="C18" s="43" t="s">
        <v>54</v>
      </c>
      <c r="D18" s="43" t="s">
        <v>3</v>
      </c>
      <c r="E18" s="44">
        <v>21</v>
      </c>
      <c r="F18" s="9">
        <f t="shared" si="0"/>
        <v>184.0847619047619</v>
      </c>
      <c r="G18" s="11">
        <f t="shared" si="1"/>
        <v>217.22</v>
      </c>
      <c r="H18" s="45">
        <v>3865.78</v>
      </c>
      <c r="I18" s="45">
        <v>4561.62</v>
      </c>
      <c r="J18" s="7"/>
      <c r="K18" s="7"/>
      <c r="L18" s="7"/>
      <c r="M18" s="11"/>
      <c r="N18" s="11"/>
      <c r="O18" s="11">
        <f t="shared" si="2"/>
        <v>0</v>
      </c>
      <c r="P18" s="11">
        <f t="shared" si="3"/>
        <v>0</v>
      </c>
      <c r="Q18" s="9"/>
      <c r="R18" s="11">
        <f t="shared" si="4"/>
        <v>0</v>
      </c>
      <c r="S18" s="11">
        <f t="shared" si="5"/>
        <v>0</v>
      </c>
    </row>
    <row r="19" spans="1:19" s="6" customFormat="1" ht="11.1" customHeight="1" outlineLevel="3" x14ac:dyDescent="0.2">
      <c r="A19" s="8">
        <v>9</v>
      </c>
      <c r="B19" s="49" t="s">
        <v>55</v>
      </c>
      <c r="C19" s="43" t="s">
        <v>56</v>
      </c>
      <c r="D19" s="43" t="s">
        <v>3</v>
      </c>
      <c r="E19" s="44">
        <v>32</v>
      </c>
      <c r="F19" s="9">
        <f t="shared" si="0"/>
        <v>700.47343750000005</v>
      </c>
      <c r="G19" s="11">
        <f t="shared" si="1"/>
        <v>826.56</v>
      </c>
      <c r="H19" s="45">
        <v>22415.15</v>
      </c>
      <c r="I19" s="45">
        <v>26449.919999999998</v>
      </c>
      <c r="J19" s="7"/>
      <c r="K19" s="7"/>
      <c r="L19" s="7"/>
      <c r="M19" s="11"/>
      <c r="N19" s="11"/>
      <c r="O19" s="11">
        <f t="shared" si="2"/>
        <v>0</v>
      </c>
      <c r="P19" s="11">
        <f t="shared" si="3"/>
        <v>0</v>
      </c>
      <c r="Q19" s="9"/>
      <c r="R19" s="11">
        <f t="shared" si="4"/>
        <v>0</v>
      </c>
      <c r="S19" s="11">
        <f t="shared" si="5"/>
        <v>0</v>
      </c>
    </row>
    <row r="20" spans="1:19" s="6" customFormat="1" ht="11.1" customHeight="1" outlineLevel="3" x14ac:dyDescent="0.2">
      <c r="A20" s="8">
        <v>10</v>
      </c>
      <c r="B20" s="49" t="s">
        <v>57</v>
      </c>
      <c r="C20" s="43" t="s">
        <v>58</v>
      </c>
      <c r="D20" s="43" t="s">
        <v>3</v>
      </c>
      <c r="E20" s="44">
        <v>20</v>
      </c>
      <c r="F20" s="9">
        <f t="shared" si="0"/>
        <v>1440.6799999999998</v>
      </c>
      <c r="G20" s="11">
        <f t="shared" si="1"/>
        <v>1700</v>
      </c>
      <c r="H20" s="45">
        <v>28813.599999999999</v>
      </c>
      <c r="I20" s="45">
        <v>34000</v>
      </c>
      <c r="J20" s="7"/>
      <c r="K20" s="7"/>
      <c r="L20" s="7"/>
      <c r="M20" s="11"/>
      <c r="N20" s="11"/>
      <c r="O20" s="11">
        <f t="shared" si="2"/>
        <v>0</v>
      </c>
      <c r="P20" s="11">
        <f t="shared" si="3"/>
        <v>0</v>
      </c>
      <c r="Q20" s="9"/>
      <c r="R20" s="11">
        <f t="shared" si="4"/>
        <v>0</v>
      </c>
      <c r="S20" s="11">
        <f t="shared" si="5"/>
        <v>0</v>
      </c>
    </row>
    <row r="21" spans="1:19" s="19" customFormat="1" ht="29.25" customHeight="1" outlineLevel="3" x14ac:dyDescent="0.2">
      <c r="A21" s="17"/>
      <c r="B21" s="20" t="s">
        <v>20</v>
      </c>
      <c r="C21" s="14"/>
      <c r="D21" s="3"/>
      <c r="E21" s="15"/>
      <c r="F21" s="15"/>
      <c r="G21" s="16"/>
      <c r="H21" s="15">
        <f>SUM(H11:H20)</f>
        <v>128222.5</v>
      </c>
      <c r="I21" s="15">
        <f>SUM(I11:I20)</f>
        <v>151302.51999999999</v>
      </c>
      <c r="J21" s="13"/>
      <c r="K21" s="13"/>
      <c r="L21" s="13"/>
      <c r="M21" s="13"/>
      <c r="N21" s="13"/>
      <c r="O21" s="16">
        <f>SUM(O11:O20)</f>
        <v>0</v>
      </c>
      <c r="P21" s="16">
        <f>SUM(P11:P20)</f>
        <v>0</v>
      </c>
      <c r="Q21" s="18"/>
      <c r="R21" s="42">
        <f>SUM(R11:R20)</f>
        <v>0</v>
      </c>
      <c r="S21" s="42">
        <f>SUM(S11:S20)</f>
        <v>0</v>
      </c>
    </row>
    <row r="22" spans="1:19" s="19" customFormat="1" ht="29.25" customHeight="1" outlineLevel="3" x14ac:dyDescent="0.2">
      <c r="A22" s="17"/>
      <c r="B22" s="64" t="s">
        <v>19</v>
      </c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</row>
    <row r="23" spans="1:19" s="6" customFormat="1" ht="21" customHeight="1" x14ac:dyDescent="0.2">
      <c r="A23" s="8"/>
      <c r="B23" s="62" t="s">
        <v>21</v>
      </c>
      <c r="C23" s="62"/>
      <c r="D23" s="62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</row>
    <row r="24" spans="1:19" s="6" customFormat="1" ht="11.1" customHeight="1" outlineLevel="3" x14ac:dyDescent="0.2">
      <c r="A24" s="8">
        <v>1</v>
      </c>
      <c r="B24" s="49" t="s">
        <v>41</v>
      </c>
      <c r="C24" s="43" t="s">
        <v>60</v>
      </c>
      <c r="D24" s="43" t="s">
        <v>3</v>
      </c>
      <c r="E24" s="47">
        <v>85</v>
      </c>
      <c r="F24" s="9">
        <f>H24/E24</f>
        <v>173.93294117647059</v>
      </c>
      <c r="G24" s="11">
        <f>I24/E24</f>
        <v>205.24117647058824</v>
      </c>
      <c r="H24" s="45">
        <v>14784.3</v>
      </c>
      <c r="I24" s="45">
        <v>17445.5</v>
      </c>
      <c r="J24" s="7"/>
      <c r="K24" s="7"/>
      <c r="L24" s="7"/>
      <c r="M24" s="7"/>
      <c r="N24" s="7"/>
      <c r="O24" s="11">
        <f>N24*J24</f>
        <v>0</v>
      </c>
      <c r="P24" s="11">
        <f>N24*K24</f>
        <v>0</v>
      </c>
      <c r="Q24" s="9"/>
      <c r="R24" s="11">
        <f>Q24*M24</f>
        <v>0</v>
      </c>
      <c r="S24" s="11">
        <f>Q24*N24</f>
        <v>0</v>
      </c>
    </row>
    <row r="25" spans="1:19" s="6" customFormat="1" ht="11.1" customHeight="1" outlineLevel="3" x14ac:dyDescent="0.2">
      <c r="A25" s="8">
        <v>2</v>
      </c>
      <c r="B25" s="49" t="s">
        <v>45</v>
      </c>
      <c r="C25" s="43" t="s">
        <v>46</v>
      </c>
      <c r="D25" s="43" t="s">
        <v>2</v>
      </c>
      <c r="E25" s="48">
        <v>53</v>
      </c>
      <c r="F25" s="9">
        <f t="shared" ref="F25:F32" si="6">H25/E25</f>
        <v>473.96396226415095</v>
      </c>
      <c r="G25" s="11">
        <f t="shared" ref="G25:G32" si="7">I25/E25</f>
        <v>559.27660377358495</v>
      </c>
      <c r="H25" s="45">
        <v>25120.09</v>
      </c>
      <c r="I25" s="45">
        <v>29641.66</v>
      </c>
      <c r="J25" s="7"/>
      <c r="K25" s="7"/>
      <c r="L25" s="7"/>
      <c r="M25" s="7"/>
      <c r="N25" s="7"/>
      <c r="O25" s="11">
        <f t="shared" ref="O25:O32" si="8">N25*J25</f>
        <v>0</v>
      </c>
      <c r="P25" s="11">
        <f t="shared" ref="P25:P32" si="9">N25*K25</f>
        <v>0</v>
      </c>
      <c r="Q25" s="9"/>
      <c r="R25" s="11">
        <f t="shared" ref="R25:R32" si="10">Q25*M25</f>
        <v>0</v>
      </c>
      <c r="S25" s="11">
        <f t="shared" ref="S25:S32" si="11">Q25*N25</f>
        <v>0</v>
      </c>
    </row>
    <row r="26" spans="1:19" s="6" customFormat="1" ht="11.1" customHeight="1" outlineLevel="3" x14ac:dyDescent="0.2">
      <c r="A26" s="8">
        <v>3</v>
      </c>
      <c r="B26" s="49" t="s">
        <v>61</v>
      </c>
      <c r="C26" s="43" t="s">
        <v>62</v>
      </c>
      <c r="D26" s="43" t="s">
        <v>4</v>
      </c>
      <c r="E26" s="44">
        <v>8</v>
      </c>
      <c r="F26" s="9">
        <f t="shared" si="6"/>
        <v>486.07125000000002</v>
      </c>
      <c r="G26" s="11">
        <f t="shared" si="7"/>
        <v>573.5625</v>
      </c>
      <c r="H26" s="45">
        <v>3888.57</v>
      </c>
      <c r="I26" s="45">
        <v>4588.5</v>
      </c>
      <c r="J26" s="7"/>
      <c r="K26" s="7"/>
      <c r="L26" s="7"/>
      <c r="M26" s="7"/>
      <c r="N26" s="7"/>
      <c r="O26" s="11">
        <f t="shared" si="8"/>
        <v>0</v>
      </c>
      <c r="P26" s="11">
        <f t="shared" si="9"/>
        <v>0</v>
      </c>
      <c r="Q26" s="9"/>
      <c r="R26" s="11">
        <f t="shared" si="10"/>
        <v>0</v>
      </c>
      <c r="S26" s="11">
        <f t="shared" si="11"/>
        <v>0</v>
      </c>
    </row>
    <row r="27" spans="1:19" s="6" customFormat="1" ht="11.1" customHeight="1" outlineLevel="3" x14ac:dyDescent="0.2">
      <c r="A27" s="8">
        <v>4</v>
      </c>
      <c r="B27" s="49" t="s">
        <v>47</v>
      </c>
      <c r="C27" s="43" t="s">
        <v>48</v>
      </c>
      <c r="D27" s="43" t="s">
        <v>3</v>
      </c>
      <c r="E27" s="48">
        <v>8.0020000000000007</v>
      </c>
      <c r="F27" s="9">
        <f t="shared" si="6"/>
        <v>118.64408897775554</v>
      </c>
      <c r="G27" s="11">
        <f t="shared" si="7"/>
        <v>139.99999999999997</v>
      </c>
      <c r="H27" s="46">
        <v>949.39</v>
      </c>
      <c r="I27" s="45">
        <v>1120.28</v>
      </c>
      <c r="J27" s="7"/>
      <c r="K27" s="7"/>
      <c r="L27" s="7"/>
      <c r="M27" s="7"/>
      <c r="N27" s="7"/>
      <c r="O27" s="11">
        <f t="shared" si="8"/>
        <v>0</v>
      </c>
      <c r="P27" s="11">
        <f t="shared" si="9"/>
        <v>0</v>
      </c>
      <c r="Q27" s="9"/>
      <c r="R27" s="11">
        <f t="shared" si="10"/>
        <v>0</v>
      </c>
      <c r="S27" s="11">
        <f t="shared" si="11"/>
        <v>0</v>
      </c>
    </row>
    <row r="28" spans="1:19" s="6" customFormat="1" ht="11.1" customHeight="1" outlineLevel="3" x14ac:dyDescent="0.2">
      <c r="A28" s="8">
        <v>5</v>
      </c>
      <c r="B28" s="49" t="s">
        <v>51</v>
      </c>
      <c r="C28" s="43" t="s">
        <v>52</v>
      </c>
      <c r="D28" s="43" t="s">
        <v>3</v>
      </c>
      <c r="E28" s="44">
        <v>809</v>
      </c>
      <c r="F28" s="9">
        <f t="shared" si="6"/>
        <v>111.39833127317677</v>
      </c>
      <c r="G28" s="11">
        <f t="shared" si="7"/>
        <v>131.45000000000002</v>
      </c>
      <c r="H28" s="45">
        <v>90121.25</v>
      </c>
      <c r="I28" s="45">
        <v>106343.05</v>
      </c>
      <c r="J28" s="7"/>
      <c r="K28" s="7"/>
      <c r="L28" s="7"/>
      <c r="M28" s="7"/>
      <c r="N28" s="7"/>
      <c r="O28" s="11">
        <f t="shared" si="8"/>
        <v>0</v>
      </c>
      <c r="P28" s="11">
        <f t="shared" si="9"/>
        <v>0</v>
      </c>
      <c r="Q28" s="9"/>
      <c r="R28" s="11">
        <f t="shared" si="10"/>
        <v>0</v>
      </c>
      <c r="S28" s="11">
        <f t="shared" si="11"/>
        <v>0</v>
      </c>
    </row>
    <row r="29" spans="1:19" s="6" customFormat="1" ht="11.1" customHeight="1" outlineLevel="3" x14ac:dyDescent="0.2">
      <c r="A29" s="8">
        <v>6</v>
      </c>
      <c r="B29" s="49" t="s">
        <v>63</v>
      </c>
      <c r="C29" s="43" t="s">
        <v>64</v>
      </c>
      <c r="D29" s="43" t="s">
        <v>3</v>
      </c>
      <c r="E29" s="47">
        <v>12</v>
      </c>
      <c r="F29" s="9">
        <f t="shared" si="6"/>
        <v>560.38250000000005</v>
      </c>
      <c r="G29" s="11">
        <f t="shared" si="7"/>
        <v>661.25</v>
      </c>
      <c r="H29" s="45">
        <v>6724.59</v>
      </c>
      <c r="I29" s="45">
        <v>7935</v>
      </c>
      <c r="J29" s="7"/>
      <c r="K29" s="7"/>
      <c r="L29" s="7"/>
      <c r="M29" s="7"/>
      <c r="N29" s="7"/>
      <c r="O29" s="11">
        <f t="shared" si="8"/>
        <v>0</v>
      </c>
      <c r="P29" s="11">
        <f t="shared" si="9"/>
        <v>0</v>
      </c>
      <c r="Q29" s="9"/>
      <c r="R29" s="11">
        <f t="shared" si="10"/>
        <v>0</v>
      </c>
      <c r="S29" s="11">
        <f t="shared" si="11"/>
        <v>0</v>
      </c>
    </row>
    <row r="30" spans="1:19" s="6" customFormat="1" ht="11.1" customHeight="1" outlineLevel="3" x14ac:dyDescent="0.2">
      <c r="A30" s="8">
        <v>7</v>
      </c>
      <c r="B30" s="49" t="s">
        <v>53</v>
      </c>
      <c r="C30" s="43" t="s">
        <v>54</v>
      </c>
      <c r="D30" s="43" t="s">
        <v>3</v>
      </c>
      <c r="E30" s="46">
        <v>84</v>
      </c>
      <c r="F30" s="9">
        <f t="shared" si="6"/>
        <v>182.0029761904762</v>
      </c>
      <c r="G30" s="11">
        <f t="shared" si="7"/>
        <v>214.76333333333332</v>
      </c>
      <c r="H30" s="45">
        <v>15288.25</v>
      </c>
      <c r="I30" s="45">
        <v>18040.12</v>
      </c>
      <c r="J30" s="7"/>
      <c r="K30" s="7"/>
      <c r="L30" s="7"/>
      <c r="M30" s="7"/>
      <c r="N30" s="7"/>
      <c r="O30" s="11">
        <f t="shared" si="8"/>
        <v>0</v>
      </c>
      <c r="P30" s="11">
        <f t="shared" si="9"/>
        <v>0</v>
      </c>
      <c r="Q30" s="9"/>
      <c r="R30" s="11">
        <f t="shared" si="10"/>
        <v>0</v>
      </c>
      <c r="S30" s="11">
        <f t="shared" si="11"/>
        <v>0</v>
      </c>
    </row>
    <row r="31" spans="1:19" s="6" customFormat="1" ht="11.1" customHeight="1" outlineLevel="3" x14ac:dyDescent="0.2">
      <c r="A31" s="8">
        <v>8</v>
      </c>
      <c r="B31" s="49" t="s">
        <v>55</v>
      </c>
      <c r="C31" s="43" t="s">
        <v>56</v>
      </c>
      <c r="D31" s="43" t="s">
        <v>3</v>
      </c>
      <c r="E31" s="47">
        <v>42</v>
      </c>
      <c r="F31" s="9">
        <f t="shared" si="6"/>
        <v>693.80261904761903</v>
      </c>
      <c r="G31" s="11">
        <f t="shared" si="7"/>
        <v>818.68809523809523</v>
      </c>
      <c r="H31" s="45">
        <v>29139.71</v>
      </c>
      <c r="I31" s="45">
        <v>34384.9</v>
      </c>
      <c r="J31" s="7"/>
      <c r="K31" s="7"/>
      <c r="L31" s="7"/>
      <c r="M31" s="7"/>
      <c r="N31" s="7"/>
      <c r="O31" s="11">
        <f t="shared" si="8"/>
        <v>0</v>
      </c>
      <c r="P31" s="11">
        <f t="shared" si="9"/>
        <v>0</v>
      </c>
      <c r="Q31" s="9"/>
      <c r="R31" s="11">
        <f t="shared" si="10"/>
        <v>0</v>
      </c>
      <c r="S31" s="11">
        <f t="shared" si="11"/>
        <v>0</v>
      </c>
    </row>
    <row r="32" spans="1:19" s="6" customFormat="1" ht="11.1" customHeight="1" outlineLevel="3" x14ac:dyDescent="0.2">
      <c r="A32" s="8">
        <v>9</v>
      </c>
      <c r="B32" s="49" t="s">
        <v>57</v>
      </c>
      <c r="C32" s="43" t="s">
        <v>58</v>
      </c>
      <c r="D32" s="43" t="s">
        <v>3</v>
      </c>
      <c r="E32" s="46">
        <v>49</v>
      </c>
      <c r="F32" s="9">
        <f t="shared" si="6"/>
        <v>1419.5112244897959</v>
      </c>
      <c r="G32" s="11">
        <f t="shared" si="7"/>
        <v>1675.0204081632653</v>
      </c>
      <c r="H32" s="45">
        <v>69556.05</v>
      </c>
      <c r="I32" s="45">
        <v>82076</v>
      </c>
      <c r="J32" s="7"/>
      <c r="K32" s="7"/>
      <c r="L32" s="7"/>
      <c r="M32" s="7"/>
      <c r="N32" s="7"/>
      <c r="O32" s="11">
        <f t="shared" si="8"/>
        <v>0</v>
      </c>
      <c r="P32" s="11">
        <f t="shared" si="9"/>
        <v>0</v>
      </c>
      <c r="Q32" s="9"/>
      <c r="R32" s="11">
        <f t="shared" si="10"/>
        <v>0</v>
      </c>
      <c r="S32" s="11">
        <f t="shared" si="11"/>
        <v>0</v>
      </c>
    </row>
    <row r="33" spans="1:19" s="19" customFormat="1" ht="19.5" customHeight="1" outlineLevel="3" x14ac:dyDescent="0.2">
      <c r="A33" s="17"/>
      <c r="B33" s="20" t="s">
        <v>22</v>
      </c>
      <c r="C33" s="14"/>
      <c r="D33" s="3"/>
      <c r="E33" s="15"/>
      <c r="F33" s="15"/>
      <c r="G33" s="16"/>
      <c r="H33" s="15">
        <f>SUM(H24:H32)</f>
        <v>255572.2</v>
      </c>
      <c r="I33" s="15">
        <f>SUM(I24:I32)</f>
        <v>301575.01</v>
      </c>
      <c r="J33" s="13"/>
      <c r="K33" s="13"/>
      <c r="L33" s="13"/>
      <c r="M33" s="13"/>
      <c r="N33" s="13"/>
      <c r="O33" s="16">
        <f>SUM(O24:O32)</f>
        <v>0</v>
      </c>
      <c r="P33" s="16">
        <f>SUM(P24:P32)</f>
        <v>0</v>
      </c>
      <c r="Q33" s="18"/>
      <c r="R33" s="16">
        <f>SUM(R24:R32)</f>
        <v>0</v>
      </c>
      <c r="S33" s="16">
        <f>SUM(S24:S32)</f>
        <v>0</v>
      </c>
    </row>
    <row r="34" spans="1:19" s="19" customFormat="1" ht="27" customHeight="1" outlineLevel="3" x14ac:dyDescent="0.2">
      <c r="A34" s="17"/>
      <c r="B34" s="64" t="s">
        <v>35</v>
      </c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</row>
    <row r="35" spans="1:19" s="6" customFormat="1" ht="19.5" customHeight="1" x14ac:dyDescent="0.2">
      <c r="A35" s="8"/>
      <c r="B35" s="62" t="s">
        <v>23</v>
      </c>
      <c r="C35" s="62"/>
      <c r="D35" s="62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</row>
    <row r="36" spans="1:19" s="6" customFormat="1" ht="11.1" customHeight="1" outlineLevel="3" x14ac:dyDescent="0.2">
      <c r="A36" s="8">
        <v>1</v>
      </c>
      <c r="B36" s="49" t="s">
        <v>41</v>
      </c>
      <c r="C36" s="43" t="s">
        <v>42</v>
      </c>
      <c r="D36" s="43" t="s">
        <v>3</v>
      </c>
      <c r="E36" s="44">
        <v>34</v>
      </c>
      <c r="F36" s="9">
        <f>H36/E36</f>
        <v>262.71176470588239</v>
      </c>
      <c r="G36" s="11">
        <f>I36/E36</f>
        <v>310</v>
      </c>
      <c r="H36" s="45">
        <v>8932.2000000000007</v>
      </c>
      <c r="I36" s="45">
        <v>10540</v>
      </c>
      <c r="J36" s="7"/>
      <c r="K36" s="7"/>
      <c r="L36" s="7"/>
      <c r="M36" s="7"/>
      <c r="N36" s="7"/>
      <c r="O36" s="11">
        <f>N36*J36</f>
        <v>0</v>
      </c>
      <c r="P36" s="11">
        <f>N36*K36</f>
        <v>0</v>
      </c>
      <c r="Q36" s="9"/>
      <c r="R36" s="11">
        <f>Q36*M36</f>
        <v>0</v>
      </c>
      <c r="S36" s="11">
        <f>Q36*N36</f>
        <v>0</v>
      </c>
    </row>
    <row r="37" spans="1:19" s="6" customFormat="1" ht="11.1" customHeight="1" outlineLevel="3" x14ac:dyDescent="0.2">
      <c r="A37" s="8">
        <v>2</v>
      </c>
      <c r="B37" s="49" t="s">
        <v>45</v>
      </c>
      <c r="C37" s="43" t="s">
        <v>46</v>
      </c>
      <c r="D37" s="43" t="s">
        <v>2</v>
      </c>
      <c r="E37" s="46">
        <v>24</v>
      </c>
      <c r="F37" s="9">
        <f t="shared" ref="F37:F45" si="12">H37/E37</f>
        <v>481.01875000000001</v>
      </c>
      <c r="G37" s="11">
        <f t="shared" ref="G37:G45" si="13">I37/E37</f>
        <v>567.60416666666663</v>
      </c>
      <c r="H37" s="45">
        <v>11544.45</v>
      </c>
      <c r="I37" s="45">
        <v>13622.5</v>
      </c>
      <c r="J37" s="7"/>
      <c r="K37" s="7"/>
      <c r="L37" s="7"/>
      <c r="M37" s="7"/>
      <c r="N37" s="7"/>
      <c r="O37" s="11">
        <f t="shared" ref="O37:O45" si="14">N37*J37</f>
        <v>0</v>
      </c>
      <c r="P37" s="11">
        <f t="shared" ref="P37:P45" si="15">N37*K37</f>
        <v>0</v>
      </c>
      <c r="Q37" s="9"/>
      <c r="R37" s="11">
        <f t="shared" ref="R37:R45" si="16">Q37*M37</f>
        <v>0</v>
      </c>
      <c r="S37" s="11">
        <f t="shared" ref="S37:S45" si="17">Q37*N37</f>
        <v>0</v>
      </c>
    </row>
    <row r="38" spans="1:19" s="6" customFormat="1" ht="11.1" customHeight="1" outlineLevel="3" x14ac:dyDescent="0.2">
      <c r="A38" s="8">
        <v>3</v>
      </c>
      <c r="B38" s="49" t="s">
        <v>61</v>
      </c>
      <c r="C38" s="43" t="s">
        <v>62</v>
      </c>
      <c r="D38" s="43" t="s">
        <v>4</v>
      </c>
      <c r="E38" s="44">
        <v>9</v>
      </c>
      <c r="F38" s="9">
        <f t="shared" si="12"/>
        <v>185.17</v>
      </c>
      <c r="G38" s="11">
        <f t="shared" si="13"/>
        <v>218.5</v>
      </c>
      <c r="H38" s="45">
        <v>1666.53</v>
      </c>
      <c r="I38" s="45">
        <v>1966.5</v>
      </c>
      <c r="J38" s="7"/>
      <c r="K38" s="7"/>
      <c r="L38" s="7"/>
      <c r="M38" s="7"/>
      <c r="N38" s="7"/>
      <c r="O38" s="11">
        <f t="shared" si="14"/>
        <v>0</v>
      </c>
      <c r="P38" s="11">
        <f t="shared" si="15"/>
        <v>0</v>
      </c>
      <c r="Q38" s="9"/>
      <c r="R38" s="11">
        <f t="shared" si="16"/>
        <v>0</v>
      </c>
      <c r="S38" s="11">
        <f t="shared" si="17"/>
        <v>0</v>
      </c>
    </row>
    <row r="39" spans="1:19" s="6" customFormat="1" ht="11.1" customHeight="1" outlineLevel="3" x14ac:dyDescent="0.2">
      <c r="A39" s="8">
        <v>4</v>
      </c>
      <c r="B39" s="49" t="s">
        <v>47</v>
      </c>
      <c r="C39" s="43" t="s">
        <v>48</v>
      </c>
      <c r="D39" s="43" t="s">
        <v>3</v>
      </c>
      <c r="E39" s="44">
        <v>40</v>
      </c>
      <c r="F39" s="9">
        <f t="shared" si="12"/>
        <v>118.64400000000001</v>
      </c>
      <c r="G39" s="11">
        <f t="shared" si="13"/>
        <v>140</v>
      </c>
      <c r="H39" s="45">
        <v>4745.76</v>
      </c>
      <c r="I39" s="45">
        <v>5600</v>
      </c>
      <c r="J39" s="7"/>
      <c r="K39" s="7"/>
      <c r="L39" s="7"/>
      <c r="M39" s="7"/>
      <c r="N39" s="7"/>
      <c r="O39" s="11">
        <f t="shared" si="14"/>
        <v>0</v>
      </c>
      <c r="P39" s="11">
        <f t="shared" si="15"/>
        <v>0</v>
      </c>
      <c r="Q39" s="9"/>
      <c r="R39" s="11">
        <f t="shared" si="16"/>
        <v>0</v>
      </c>
      <c r="S39" s="11">
        <f t="shared" si="17"/>
        <v>0</v>
      </c>
    </row>
    <row r="40" spans="1:19" s="6" customFormat="1" ht="11.1" customHeight="1" outlineLevel="3" x14ac:dyDescent="0.2">
      <c r="A40" s="8">
        <v>5</v>
      </c>
      <c r="B40" s="49" t="s">
        <v>66</v>
      </c>
      <c r="C40" s="43" t="s">
        <v>67</v>
      </c>
      <c r="D40" s="43" t="s">
        <v>4</v>
      </c>
      <c r="E40" s="44">
        <v>40</v>
      </c>
      <c r="F40" s="9">
        <f t="shared" si="12"/>
        <v>363.517</v>
      </c>
      <c r="G40" s="11">
        <f t="shared" si="13"/>
        <v>428.95</v>
      </c>
      <c r="H40" s="45">
        <v>14540.68</v>
      </c>
      <c r="I40" s="45">
        <v>17158</v>
      </c>
      <c r="J40" s="7"/>
      <c r="K40" s="7"/>
      <c r="L40" s="7"/>
      <c r="M40" s="7"/>
      <c r="N40" s="7"/>
      <c r="O40" s="11">
        <f t="shared" si="14"/>
        <v>0</v>
      </c>
      <c r="P40" s="11">
        <f t="shared" si="15"/>
        <v>0</v>
      </c>
      <c r="Q40" s="9"/>
      <c r="R40" s="11">
        <f t="shared" si="16"/>
        <v>0</v>
      </c>
      <c r="S40" s="11">
        <f t="shared" si="17"/>
        <v>0</v>
      </c>
    </row>
    <row r="41" spans="1:19" s="6" customFormat="1" ht="11.1" customHeight="1" outlineLevel="3" x14ac:dyDescent="0.2">
      <c r="A41" s="8">
        <v>6</v>
      </c>
      <c r="B41" s="49" t="s">
        <v>51</v>
      </c>
      <c r="C41" s="43" t="s">
        <v>52</v>
      </c>
      <c r="D41" s="43" t="s">
        <v>3</v>
      </c>
      <c r="E41" s="44">
        <v>170</v>
      </c>
      <c r="F41" s="9">
        <f t="shared" si="12"/>
        <v>111.39823529411765</v>
      </c>
      <c r="G41" s="11">
        <f t="shared" si="13"/>
        <v>131.44999999999999</v>
      </c>
      <c r="H41" s="45">
        <v>18937.7</v>
      </c>
      <c r="I41" s="45">
        <v>22346.5</v>
      </c>
      <c r="J41" s="7"/>
      <c r="K41" s="7"/>
      <c r="L41" s="7"/>
      <c r="M41" s="7"/>
      <c r="N41" s="7"/>
      <c r="O41" s="11">
        <f t="shared" si="14"/>
        <v>0</v>
      </c>
      <c r="P41" s="11">
        <f t="shared" si="15"/>
        <v>0</v>
      </c>
      <c r="Q41" s="9"/>
      <c r="R41" s="11">
        <f t="shared" si="16"/>
        <v>0</v>
      </c>
      <c r="S41" s="11">
        <f t="shared" si="17"/>
        <v>0</v>
      </c>
    </row>
    <row r="42" spans="1:19" s="6" customFormat="1" ht="11.1" customHeight="1" outlineLevel="3" x14ac:dyDescent="0.2">
      <c r="A42" s="8">
        <v>7</v>
      </c>
      <c r="B42" s="49" t="s">
        <v>63</v>
      </c>
      <c r="C42" s="43" t="s">
        <v>64</v>
      </c>
      <c r="D42" s="43" t="s">
        <v>3</v>
      </c>
      <c r="E42" s="46">
        <v>3</v>
      </c>
      <c r="F42" s="9">
        <f t="shared" si="12"/>
        <v>438.56333333333333</v>
      </c>
      <c r="G42" s="11">
        <f t="shared" si="13"/>
        <v>517.5</v>
      </c>
      <c r="H42" s="45">
        <v>1315.69</v>
      </c>
      <c r="I42" s="45">
        <v>1552.5</v>
      </c>
      <c r="J42" s="7"/>
      <c r="K42" s="7"/>
      <c r="L42" s="7"/>
      <c r="M42" s="7"/>
      <c r="N42" s="7"/>
      <c r="O42" s="11">
        <f t="shared" si="14"/>
        <v>0</v>
      </c>
      <c r="P42" s="11">
        <f t="shared" si="15"/>
        <v>0</v>
      </c>
      <c r="Q42" s="9"/>
      <c r="R42" s="11">
        <f t="shared" si="16"/>
        <v>0</v>
      </c>
      <c r="S42" s="11">
        <f t="shared" si="17"/>
        <v>0</v>
      </c>
    </row>
    <row r="43" spans="1:19" s="6" customFormat="1" ht="11.1" customHeight="1" outlineLevel="3" x14ac:dyDescent="0.2">
      <c r="A43" s="8">
        <v>8</v>
      </c>
      <c r="B43" s="49" t="s">
        <v>53</v>
      </c>
      <c r="C43" s="43" t="s">
        <v>54</v>
      </c>
      <c r="D43" s="43" t="s">
        <v>3</v>
      </c>
      <c r="E43" s="46">
        <v>17</v>
      </c>
      <c r="F43" s="9">
        <f t="shared" si="12"/>
        <v>185.38588235294117</v>
      </c>
      <c r="G43" s="11">
        <f t="shared" si="13"/>
        <v>218.75411764705882</v>
      </c>
      <c r="H43" s="45">
        <v>3151.56</v>
      </c>
      <c r="I43" s="45">
        <v>3718.82</v>
      </c>
      <c r="J43" s="7"/>
      <c r="K43" s="7"/>
      <c r="L43" s="7"/>
      <c r="M43" s="7"/>
      <c r="N43" s="7"/>
      <c r="O43" s="11">
        <f t="shared" si="14"/>
        <v>0</v>
      </c>
      <c r="P43" s="11">
        <f t="shared" si="15"/>
        <v>0</v>
      </c>
      <c r="Q43" s="9"/>
      <c r="R43" s="11">
        <f t="shared" si="16"/>
        <v>0</v>
      </c>
      <c r="S43" s="11">
        <f t="shared" si="17"/>
        <v>0</v>
      </c>
    </row>
    <row r="44" spans="1:19" s="6" customFormat="1" ht="11.1" customHeight="1" outlineLevel="3" x14ac:dyDescent="0.2">
      <c r="A44" s="8">
        <v>9</v>
      </c>
      <c r="B44" s="49" t="s">
        <v>55</v>
      </c>
      <c r="C44" s="43" t="s">
        <v>56</v>
      </c>
      <c r="D44" s="43" t="s">
        <v>3</v>
      </c>
      <c r="E44" s="46">
        <v>46</v>
      </c>
      <c r="F44" s="9">
        <f t="shared" si="12"/>
        <v>692.1</v>
      </c>
      <c r="G44" s="11">
        <f t="shared" si="13"/>
        <v>816.67804347826097</v>
      </c>
      <c r="H44" s="45">
        <v>31836.6</v>
      </c>
      <c r="I44" s="45">
        <v>37567.19</v>
      </c>
      <c r="J44" s="7"/>
      <c r="K44" s="7"/>
      <c r="L44" s="7"/>
      <c r="M44" s="7"/>
      <c r="N44" s="7"/>
      <c r="O44" s="11">
        <f t="shared" si="14"/>
        <v>0</v>
      </c>
      <c r="P44" s="11">
        <f t="shared" si="15"/>
        <v>0</v>
      </c>
      <c r="Q44" s="9"/>
      <c r="R44" s="11">
        <f t="shared" si="16"/>
        <v>0</v>
      </c>
      <c r="S44" s="11">
        <f t="shared" si="17"/>
        <v>0</v>
      </c>
    </row>
    <row r="45" spans="1:19" s="6" customFormat="1" ht="11.1" customHeight="1" outlineLevel="3" x14ac:dyDescent="0.2">
      <c r="A45" s="8">
        <v>10</v>
      </c>
      <c r="B45" s="49" t="s">
        <v>57</v>
      </c>
      <c r="C45" s="43" t="s">
        <v>58</v>
      </c>
      <c r="D45" s="43" t="s">
        <v>3</v>
      </c>
      <c r="E45" s="46">
        <v>33</v>
      </c>
      <c r="F45" s="9">
        <f t="shared" si="12"/>
        <v>1425.8339393939393</v>
      </c>
      <c r="G45" s="11">
        <f t="shared" si="13"/>
        <v>1682.4848484848485</v>
      </c>
      <c r="H45" s="45">
        <v>47052.52</v>
      </c>
      <c r="I45" s="45">
        <v>55522</v>
      </c>
      <c r="J45" s="7"/>
      <c r="K45" s="7"/>
      <c r="L45" s="7"/>
      <c r="M45" s="7"/>
      <c r="N45" s="7"/>
      <c r="O45" s="11">
        <f t="shared" si="14"/>
        <v>0</v>
      </c>
      <c r="P45" s="11">
        <f t="shared" si="15"/>
        <v>0</v>
      </c>
      <c r="Q45" s="9"/>
      <c r="R45" s="11">
        <f t="shared" si="16"/>
        <v>0</v>
      </c>
      <c r="S45" s="11">
        <f t="shared" si="17"/>
        <v>0</v>
      </c>
    </row>
    <row r="46" spans="1:19" s="21" customFormat="1" ht="13.5" customHeight="1" outlineLevel="3" x14ac:dyDescent="0.2">
      <c r="A46" s="17"/>
      <c r="B46" s="64" t="s">
        <v>24</v>
      </c>
      <c r="C46" s="61"/>
      <c r="D46" s="3"/>
      <c r="E46" s="15"/>
      <c r="F46" s="15"/>
      <c r="G46" s="16"/>
      <c r="H46" s="15">
        <f>SUM(H36:H45)</f>
        <v>143723.69</v>
      </c>
      <c r="I46" s="15">
        <f>SUM(I36:I45)</f>
        <v>169594.01</v>
      </c>
      <c r="J46" s="13"/>
      <c r="K46" s="13"/>
      <c r="L46" s="13"/>
      <c r="M46" s="13"/>
      <c r="N46" s="13"/>
      <c r="O46" s="16">
        <f>SUM(O36:O45)</f>
        <v>0</v>
      </c>
      <c r="P46" s="16">
        <f>SUM(P36:P45)</f>
        <v>0</v>
      </c>
      <c r="Q46" s="18"/>
      <c r="R46" s="16">
        <f>SUM(R36:R45)</f>
        <v>0</v>
      </c>
      <c r="S46" s="16">
        <f>SUM(S36:S45)</f>
        <v>0</v>
      </c>
    </row>
    <row r="47" spans="1:19" s="21" customFormat="1" ht="26.25" customHeight="1" outlineLevel="3" x14ac:dyDescent="0.2">
      <c r="A47" s="17"/>
      <c r="B47" s="64" t="s">
        <v>36</v>
      </c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</row>
    <row r="48" spans="1:19" s="6" customFormat="1" ht="18.75" customHeight="1" outlineLevel="1" x14ac:dyDescent="0.2">
      <c r="A48" s="8"/>
      <c r="B48" s="62" t="s">
        <v>25</v>
      </c>
      <c r="C48" s="62"/>
      <c r="D48" s="62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</row>
    <row r="49" spans="1:19" s="6" customFormat="1" ht="11.1" customHeight="1" outlineLevel="3" x14ac:dyDescent="0.2">
      <c r="A49" s="8">
        <v>1</v>
      </c>
      <c r="B49" s="49" t="s">
        <v>41</v>
      </c>
      <c r="C49" s="43" t="s">
        <v>42</v>
      </c>
      <c r="D49" s="43" t="s">
        <v>3</v>
      </c>
      <c r="E49" s="44">
        <v>52</v>
      </c>
      <c r="F49" s="9">
        <f>H49/E49</f>
        <v>262.71192307692309</v>
      </c>
      <c r="G49" s="11">
        <f>I49/E49</f>
        <v>310</v>
      </c>
      <c r="H49" s="45">
        <v>13661.02</v>
      </c>
      <c r="I49" s="45">
        <v>16120</v>
      </c>
      <c r="J49" s="7"/>
      <c r="K49" s="7"/>
      <c r="L49" s="7"/>
      <c r="M49" s="7"/>
      <c r="N49" s="7"/>
      <c r="O49" s="11">
        <f>N49*J49</f>
        <v>0</v>
      </c>
      <c r="P49" s="11">
        <f>N49*K49</f>
        <v>0</v>
      </c>
      <c r="Q49" s="9"/>
      <c r="R49" s="11">
        <f>Q49*M49</f>
        <v>0</v>
      </c>
      <c r="S49" s="11">
        <f>Q49*N49</f>
        <v>0</v>
      </c>
    </row>
    <row r="50" spans="1:19" s="6" customFormat="1" ht="11.1" customHeight="1" outlineLevel="3" x14ac:dyDescent="0.2">
      <c r="A50" s="8">
        <v>2</v>
      </c>
      <c r="B50" s="49" t="s">
        <v>41</v>
      </c>
      <c r="C50" s="43" t="s">
        <v>60</v>
      </c>
      <c r="D50" s="43" t="s">
        <v>3</v>
      </c>
      <c r="E50" s="47">
        <v>19</v>
      </c>
      <c r="F50" s="9">
        <f t="shared" ref="F50:F60" si="18">H50/E50</f>
        <v>177.3878947368421</v>
      </c>
      <c r="G50" s="11">
        <f t="shared" ref="G50:G60" si="19">I50/E50</f>
        <v>209.31578947368422</v>
      </c>
      <c r="H50" s="45">
        <v>3370.37</v>
      </c>
      <c r="I50" s="45">
        <v>3977</v>
      </c>
      <c r="J50" s="7"/>
      <c r="K50" s="7"/>
      <c r="L50" s="7"/>
      <c r="M50" s="7"/>
      <c r="N50" s="7"/>
      <c r="O50" s="11">
        <f t="shared" ref="O50:O60" si="20">N50*J50</f>
        <v>0</v>
      </c>
      <c r="P50" s="11">
        <f t="shared" ref="P50:P60" si="21">N50*K50</f>
        <v>0</v>
      </c>
      <c r="Q50" s="9"/>
      <c r="R50" s="11">
        <f t="shared" ref="R50:R60" si="22">Q50*M50</f>
        <v>0</v>
      </c>
      <c r="S50" s="11">
        <f t="shared" ref="S50:S60" si="23">Q50*N50</f>
        <v>0</v>
      </c>
    </row>
    <row r="51" spans="1:19" s="6" customFormat="1" ht="11.1" customHeight="1" outlineLevel="3" x14ac:dyDescent="0.2">
      <c r="A51" s="8">
        <v>3</v>
      </c>
      <c r="B51" s="49" t="s">
        <v>41</v>
      </c>
      <c r="C51" s="43" t="s">
        <v>68</v>
      </c>
      <c r="D51" s="43" t="s">
        <v>3</v>
      </c>
      <c r="E51" s="47">
        <v>19</v>
      </c>
      <c r="F51" s="9">
        <f t="shared" si="18"/>
        <v>485.69315789473683</v>
      </c>
      <c r="G51" s="11">
        <f t="shared" si="19"/>
        <v>573.11789473684212</v>
      </c>
      <c r="H51" s="45">
        <v>9228.17</v>
      </c>
      <c r="I51" s="45">
        <v>10889.24</v>
      </c>
      <c r="J51" s="7"/>
      <c r="K51" s="7"/>
      <c r="L51" s="7"/>
      <c r="M51" s="7"/>
      <c r="N51" s="7"/>
      <c r="O51" s="11">
        <f t="shared" si="20"/>
        <v>0</v>
      </c>
      <c r="P51" s="11">
        <f t="shared" si="21"/>
        <v>0</v>
      </c>
      <c r="Q51" s="9"/>
      <c r="R51" s="11">
        <f t="shared" si="22"/>
        <v>0</v>
      </c>
      <c r="S51" s="11">
        <f t="shared" si="23"/>
        <v>0</v>
      </c>
    </row>
    <row r="52" spans="1:19" s="6" customFormat="1" ht="11.1" customHeight="1" outlineLevel="3" x14ac:dyDescent="0.2">
      <c r="A52" s="8">
        <v>4</v>
      </c>
      <c r="B52" s="49" t="s">
        <v>45</v>
      </c>
      <c r="C52" s="43" t="s">
        <v>46</v>
      </c>
      <c r="D52" s="43" t="s">
        <v>2</v>
      </c>
      <c r="E52" s="46">
        <v>71.150000000000006</v>
      </c>
      <c r="F52" s="9">
        <f t="shared" si="18"/>
        <v>479.61841180604353</v>
      </c>
      <c r="G52" s="11">
        <f t="shared" si="19"/>
        <v>565.95122979620521</v>
      </c>
      <c r="H52" s="45">
        <v>34124.85</v>
      </c>
      <c r="I52" s="45">
        <v>40267.43</v>
      </c>
      <c r="J52" s="7"/>
      <c r="K52" s="7"/>
      <c r="L52" s="7"/>
      <c r="M52" s="7"/>
      <c r="N52" s="7"/>
      <c r="O52" s="11">
        <f t="shared" si="20"/>
        <v>0</v>
      </c>
      <c r="P52" s="11">
        <f t="shared" si="21"/>
        <v>0</v>
      </c>
      <c r="Q52" s="9"/>
      <c r="R52" s="11">
        <f t="shared" si="22"/>
        <v>0</v>
      </c>
      <c r="S52" s="11">
        <f t="shared" si="23"/>
        <v>0</v>
      </c>
    </row>
    <row r="53" spans="1:19" s="6" customFormat="1" ht="11.1" customHeight="1" outlineLevel="3" x14ac:dyDescent="0.2">
      <c r="A53" s="8">
        <v>5</v>
      </c>
      <c r="B53" s="49" t="s">
        <v>47</v>
      </c>
      <c r="C53" s="43" t="s">
        <v>48</v>
      </c>
      <c r="D53" s="43" t="s">
        <v>3</v>
      </c>
      <c r="E53" s="44">
        <v>4</v>
      </c>
      <c r="F53" s="9">
        <f t="shared" si="18"/>
        <v>118.645</v>
      </c>
      <c r="G53" s="11">
        <f t="shared" si="19"/>
        <v>140</v>
      </c>
      <c r="H53" s="46">
        <v>474.58</v>
      </c>
      <c r="I53" s="46">
        <v>560</v>
      </c>
      <c r="J53" s="7"/>
      <c r="K53" s="7"/>
      <c r="L53" s="7"/>
      <c r="M53" s="7"/>
      <c r="N53" s="7"/>
      <c r="O53" s="11">
        <f t="shared" si="20"/>
        <v>0</v>
      </c>
      <c r="P53" s="11">
        <f t="shared" si="21"/>
        <v>0</v>
      </c>
      <c r="Q53" s="9"/>
      <c r="R53" s="11">
        <f t="shared" si="22"/>
        <v>0</v>
      </c>
      <c r="S53" s="11">
        <f t="shared" si="23"/>
        <v>0</v>
      </c>
    </row>
    <row r="54" spans="1:19" s="6" customFormat="1" ht="11.1" customHeight="1" outlineLevel="3" x14ac:dyDescent="0.2">
      <c r="A54" s="8">
        <v>6</v>
      </c>
      <c r="B54" s="49" t="s">
        <v>51</v>
      </c>
      <c r="C54" s="43" t="s">
        <v>52</v>
      </c>
      <c r="D54" s="43" t="s">
        <v>3</v>
      </c>
      <c r="E54" s="47">
        <v>295</v>
      </c>
      <c r="F54" s="9">
        <f t="shared" si="18"/>
        <v>111.2095593220339</v>
      </c>
      <c r="G54" s="11">
        <f t="shared" si="19"/>
        <v>131.22722033898305</v>
      </c>
      <c r="H54" s="45">
        <v>32806.82</v>
      </c>
      <c r="I54" s="45">
        <v>38712.03</v>
      </c>
      <c r="J54" s="7"/>
      <c r="K54" s="7"/>
      <c r="L54" s="7"/>
      <c r="M54" s="7"/>
      <c r="N54" s="7"/>
      <c r="O54" s="11">
        <f t="shared" si="20"/>
        <v>0</v>
      </c>
      <c r="P54" s="11">
        <f t="shared" si="21"/>
        <v>0</v>
      </c>
      <c r="Q54" s="9"/>
      <c r="R54" s="11">
        <f t="shared" si="22"/>
        <v>0</v>
      </c>
      <c r="S54" s="11">
        <f t="shared" si="23"/>
        <v>0</v>
      </c>
    </row>
    <row r="55" spans="1:19" s="6" customFormat="1" ht="11.1" customHeight="1" outlineLevel="3" x14ac:dyDescent="0.2">
      <c r="A55" s="8">
        <v>7</v>
      </c>
      <c r="B55" s="49" t="s">
        <v>69</v>
      </c>
      <c r="C55" s="43" t="s">
        <v>70</v>
      </c>
      <c r="D55" s="43" t="s">
        <v>3</v>
      </c>
      <c r="E55" s="44">
        <v>60</v>
      </c>
      <c r="F55" s="9">
        <f t="shared" si="18"/>
        <v>302.11866666666663</v>
      </c>
      <c r="G55" s="11">
        <f t="shared" si="19"/>
        <v>356.5</v>
      </c>
      <c r="H55" s="45">
        <v>18127.12</v>
      </c>
      <c r="I55" s="45">
        <v>21390</v>
      </c>
      <c r="J55" s="7"/>
      <c r="K55" s="7"/>
      <c r="L55" s="7"/>
      <c r="M55" s="7"/>
      <c r="N55" s="7"/>
      <c r="O55" s="11">
        <f t="shared" si="20"/>
        <v>0</v>
      </c>
      <c r="P55" s="11">
        <f t="shared" si="21"/>
        <v>0</v>
      </c>
      <c r="Q55" s="9"/>
      <c r="R55" s="11">
        <f t="shared" si="22"/>
        <v>0</v>
      </c>
      <c r="S55" s="11">
        <f t="shared" si="23"/>
        <v>0</v>
      </c>
    </row>
    <row r="56" spans="1:19" s="6" customFormat="1" ht="11.1" customHeight="1" outlineLevel="3" x14ac:dyDescent="0.2">
      <c r="A56" s="8">
        <v>8</v>
      </c>
      <c r="B56" s="49" t="s">
        <v>63</v>
      </c>
      <c r="C56" s="43" t="s">
        <v>64</v>
      </c>
      <c r="D56" s="43" t="s">
        <v>3</v>
      </c>
      <c r="E56" s="47">
        <v>15</v>
      </c>
      <c r="F56" s="9">
        <f t="shared" si="18"/>
        <v>592.54133333333334</v>
      </c>
      <c r="G56" s="11">
        <f t="shared" si="19"/>
        <v>699.2</v>
      </c>
      <c r="H56" s="45">
        <v>8888.1200000000008</v>
      </c>
      <c r="I56" s="45">
        <v>10488</v>
      </c>
      <c r="J56" s="7"/>
      <c r="K56" s="7"/>
      <c r="L56" s="7"/>
      <c r="M56" s="7"/>
      <c r="N56" s="7"/>
      <c r="O56" s="11">
        <f t="shared" si="20"/>
        <v>0</v>
      </c>
      <c r="P56" s="11">
        <f t="shared" si="21"/>
        <v>0</v>
      </c>
      <c r="Q56" s="9"/>
      <c r="R56" s="11">
        <f t="shared" si="22"/>
        <v>0</v>
      </c>
      <c r="S56" s="11">
        <f t="shared" si="23"/>
        <v>0</v>
      </c>
    </row>
    <row r="57" spans="1:19" s="6" customFormat="1" ht="11.1" customHeight="1" outlineLevel="3" x14ac:dyDescent="0.2">
      <c r="A57" s="8">
        <v>9</v>
      </c>
      <c r="B57" s="49" t="s">
        <v>71</v>
      </c>
      <c r="C57" s="43" t="s">
        <v>72</v>
      </c>
      <c r="D57" s="43" t="s">
        <v>3</v>
      </c>
      <c r="E57" s="46">
        <v>2</v>
      </c>
      <c r="F57" s="9">
        <f t="shared" si="18"/>
        <v>116.36</v>
      </c>
      <c r="G57" s="11">
        <f t="shared" si="19"/>
        <v>137.31</v>
      </c>
      <c r="H57" s="46">
        <v>232.72</v>
      </c>
      <c r="I57" s="46">
        <v>274.62</v>
      </c>
      <c r="J57" s="7"/>
      <c r="K57" s="7"/>
      <c r="L57" s="7"/>
      <c r="M57" s="7"/>
      <c r="N57" s="7"/>
      <c r="O57" s="11">
        <f t="shared" si="20"/>
        <v>0</v>
      </c>
      <c r="P57" s="11">
        <f t="shared" si="21"/>
        <v>0</v>
      </c>
      <c r="Q57" s="9"/>
      <c r="R57" s="11">
        <f t="shared" si="22"/>
        <v>0</v>
      </c>
      <c r="S57" s="11">
        <f t="shared" si="23"/>
        <v>0</v>
      </c>
    </row>
    <row r="58" spans="1:19" s="6" customFormat="1" ht="11.1" customHeight="1" outlineLevel="3" x14ac:dyDescent="0.2">
      <c r="A58" s="8">
        <v>10</v>
      </c>
      <c r="B58" s="49" t="s">
        <v>53</v>
      </c>
      <c r="C58" s="43" t="s">
        <v>54</v>
      </c>
      <c r="D58" s="43" t="s">
        <v>3</v>
      </c>
      <c r="E58" s="46">
        <v>5</v>
      </c>
      <c r="F58" s="9">
        <f t="shared" si="18"/>
        <v>177.45</v>
      </c>
      <c r="G58" s="11">
        <f t="shared" si="19"/>
        <v>209.39400000000001</v>
      </c>
      <c r="H58" s="46">
        <v>887.25</v>
      </c>
      <c r="I58" s="45">
        <v>1046.97</v>
      </c>
      <c r="J58" s="7"/>
      <c r="K58" s="7"/>
      <c r="L58" s="7"/>
      <c r="M58" s="7"/>
      <c r="N58" s="7"/>
      <c r="O58" s="11">
        <f t="shared" si="20"/>
        <v>0</v>
      </c>
      <c r="P58" s="11">
        <f t="shared" si="21"/>
        <v>0</v>
      </c>
      <c r="Q58" s="9"/>
      <c r="R58" s="11">
        <f t="shared" si="22"/>
        <v>0</v>
      </c>
      <c r="S58" s="11">
        <f t="shared" si="23"/>
        <v>0</v>
      </c>
    </row>
    <row r="59" spans="1:19" s="6" customFormat="1" ht="11.1" customHeight="1" outlineLevel="3" x14ac:dyDescent="0.2">
      <c r="A59" s="8">
        <v>11</v>
      </c>
      <c r="B59" s="49" t="s">
        <v>55</v>
      </c>
      <c r="C59" s="43" t="s">
        <v>56</v>
      </c>
      <c r="D59" s="43" t="s">
        <v>3</v>
      </c>
      <c r="E59" s="46">
        <v>7</v>
      </c>
      <c r="F59" s="9">
        <f t="shared" si="18"/>
        <v>726.50428571428563</v>
      </c>
      <c r="G59" s="11">
        <f t="shared" si="19"/>
        <v>857.27285714285711</v>
      </c>
      <c r="H59" s="45">
        <v>5085.53</v>
      </c>
      <c r="I59" s="45">
        <v>6000.91</v>
      </c>
      <c r="J59" s="7"/>
      <c r="K59" s="7"/>
      <c r="L59" s="7"/>
      <c r="M59" s="7"/>
      <c r="N59" s="7"/>
      <c r="O59" s="11">
        <f t="shared" si="20"/>
        <v>0</v>
      </c>
      <c r="P59" s="11">
        <f t="shared" si="21"/>
        <v>0</v>
      </c>
      <c r="Q59" s="9"/>
      <c r="R59" s="11">
        <f t="shared" si="22"/>
        <v>0</v>
      </c>
      <c r="S59" s="11">
        <f t="shared" si="23"/>
        <v>0</v>
      </c>
    </row>
    <row r="60" spans="1:19" s="6" customFormat="1" ht="11.1" customHeight="1" outlineLevel="3" x14ac:dyDescent="0.2">
      <c r="A60" s="8">
        <v>12</v>
      </c>
      <c r="B60" s="49" t="s">
        <v>57</v>
      </c>
      <c r="C60" s="43" t="s">
        <v>58</v>
      </c>
      <c r="D60" s="43" t="s">
        <v>3</v>
      </c>
      <c r="E60" s="46">
        <v>17</v>
      </c>
      <c r="F60" s="9">
        <f t="shared" si="18"/>
        <v>1430.5123529411765</v>
      </c>
      <c r="G60" s="11">
        <f t="shared" si="19"/>
        <v>1688</v>
      </c>
      <c r="H60" s="45">
        <v>24318.71</v>
      </c>
      <c r="I60" s="45">
        <v>28696</v>
      </c>
      <c r="J60" s="7"/>
      <c r="K60" s="7"/>
      <c r="L60" s="7"/>
      <c r="M60" s="7"/>
      <c r="N60" s="7"/>
      <c r="O60" s="11">
        <f t="shared" si="20"/>
        <v>0</v>
      </c>
      <c r="P60" s="11">
        <f t="shared" si="21"/>
        <v>0</v>
      </c>
      <c r="Q60" s="9"/>
      <c r="R60" s="11">
        <f t="shared" si="22"/>
        <v>0</v>
      </c>
      <c r="S60" s="11">
        <f t="shared" si="23"/>
        <v>0</v>
      </c>
    </row>
    <row r="61" spans="1:19" s="6" customFormat="1" ht="17.25" customHeight="1" outlineLevel="3" x14ac:dyDescent="0.2">
      <c r="A61" s="8"/>
      <c r="B61" s="64" t="s">
        <v>26</v>
      </c>
      <c r="C61" s="61"/>
      <c r="D61" s="22"/>
      <c r="E61" s="23"/>
      <c r="F61" s="23"/>
      <c r="G61" s="24"/>
      <c r="H61" s="23">
        <f>SUM(H49:H60)</f>
        <v>151205.25999999998</v>
      </c>
      <c r="I61" s="23">
        <f>SUM(I49:I60)</f>
        <v>178422.2</v>
      </c>
      <c r="J61" s="25"/>
      <c r="K61" s="25"/>
      <c r="L61" s="25"/>
      <c r="M61" s="25"/>
      <c r="N61" s="25"/>
      <c r="O61" s="24">
        <f>SUM(O49:O60)</f>
        <v>0</v>
      </c>
      <c r="P61" s="24">
        <f>SUM(P49:P60)</f>
        <v>0</v>
      </c>
      <c r="Q61" s="26"/>
      <c r="R61" s="24">
        <f>SUM(R49:R60)</f>
        <v>0</v>
      </c>
      <c r="S61" s="24">
        <f>SUM(S49:S60)</f>
        <v>0</v>
      </c>
    </row>
    <row r="62" spans="1:19" s="6" customFormat="1" ht="35.25" customHeight="1" outlineLevel="3" x14ac:dyDescent="0.2">
      <c r="A62" s="8"/>
      <c r="B62" s="64" t="s">
        <v>37</v>
      </c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</row>
    <row r="63" spans="1:19" s="6" customFormat="1" ht="17.25" customHeight="1" x14ac:dyDescent="0.2">
      <c r="A63" s="8"/>
      <c r="B63" s="62" t="s">
        <v>27</v>
      </c>
      <c r="C63" s="62"/>
      <c r="D63" s="62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</row>
    <row r="64" spans="1:19" s="6" customFormat="1" ht="11.1" customHeight="1" outlineLevel="3" x14ac:dyDescent="0.2">
      <c r="A64" s="8">
        <v>1</v>
      </c>
      <c r="B64" s="49" t="s">
        <v>41</v>
      </c>
      <c r="C64" s="43" t="s">
        <v>42</v>
      </c>
      <c r="D64" s="43" t="s">
        <v>3</v>
      </c>
      <c r="E64" s="44">
        <v>14</v>
      </c>
      <c r="F64" s="9">
        <f>H64/E64</f>
        <v>262.71214285714285</v>
      </c>
      <c r="G64" s="11">
        <f>I64/E64</f>
        <v>310</v>
      </c>
      <c r="H64" s="45">
        <v>3677.97</v>
      </c>
      <c r="I64" s="45">
        <v>4340</v>
      </c>
      <c r="J64" s="7"/>
      <c r="K64" s="7"/>
      <c r="L64" s="7"/>
      <c r="M64" s="7"/>
      <c r="N64" s="7"/>
      <c r="O64" s="11">
        <f>N64*J64</f>
        <v>0</v>
      </c>
      <c r="P64" s="11">
        <f>N64*K64</f>
        <v>0</v>
      </c>
      <c r="Q64" s="9"/>
      <c r="R64" s="11">
        <f>Q64*M64</f>
        <v>0</v>
      </c>
      <c r="S64" s="11">
        <f>Q64*N64</f>
        <v>0</v>
      </c>
    </row>
    <row r="65" spans="1:19" s="6" customFormat="1" ht="11.1" customHeight="1" outlineLevel="3" x14ac:dyDescent="0.2">
      <c r="A65" s="8">
        <v>2</v>
      </c>
      <c r="B65" s="49" t="s">
        <v>45</v>
      </c>
      <c r="C65" s="43" t="s">
        <v>46</v>
      </c>
      <c r="D65" s="43" t="s">
        <v>2</v>
      </c>
      <c r="E65" s="47">
        <v>8</v>
      </c>
      <c r="F65" s="9">
        <f t="shared" ref="F65:F68" si="24">H65/E65</f>
        <v>443.64749999999998</v>
      </c>
      <c r="G65" s="11">
        <f t="shared" ref="G65:G68" si="25">I65/E65</f>
        <v>523.50374999999997</v>
      </c>
      <c r="H65" s="45">
        <v>3549.18</v>
      </c>
      <c r="I65" s="45">
        <v>4188.03</v>
      </c>
      <c r="J65" s="7"/>
      <c r="K65" s="7"/>
      <c r="L65" s="7"/>
      <c r="M65" s="7"/>
      <c r="N65" s="7"/>
      <c r="O65" s="11">
        <f t="shared" ref="O65:O68" si="26">N65*J65</f>
        <v>0</v>
      </c>
      <c r="P65" s="11">
        <f t="shared" ref="P65:P68" si="27">N65*K65</f>
        <v>0</v>
      </c>
      <c r="Q65" s="9"/>
      <c r="R65" s="11">
        <f t="shared" ref="R65:R68" si="28">Q65*M65</f>
        <v>0</v>
      </c>
      <c r="S65" s="11">
        <f t="shared" ref="S65:S68" si="29">Q65*N65</f>
        <v>0</v>
      </c>
    </row>
    <row r="66" spans="1:19" s="6" customFormat="1" ht="11.1" customHeight="1" outlineLevel="3" x14ac:dyDescent="0.2">
      <c r="A66" s="8">
        <v>3</v>
      </c>
      <c r="B66" s="49" t="s">
        <v>47</v>
      </c>
      <c r="C66" s="43" t="s">
        <v>48</v>
      </c>
      <c r="D66" s="43" t="s">
        <v>3</v>
      </c>
      <c r="E66" s="44">
        <v>11</v>
      </c>
      <c r="F66" s="9">
        <f t="shared" si="24"/>
        <v>118.64363636363636</v>
      </c>
      <c r="G66" s="11">
        <f t="shared" si="25"/>
        <v>140</v>
      </c>
      <c r="H66" s="45">
        <v>1305.08</v>
      </c>
      <c r="I66" s="45">
        <v>1540</v>
      </c>
      <c r="J66" s="7"/>
      <c r="K66" s="7"/>
      <c r="L66" s="7"/>
      <c r="M66" s="7"/>
      <c r="N66" s="7"/>
      <c r="O66" s="11">
        <f t="shared" si="26"/>
        <v>0</v>
      </c>
      <c r="P66" s="11">
        <f t="shared" si="27"/>
        <v>0</v>
      </c>
      <c r="Q66" s="9"/>
      <c r="R66" s="11">
        <f t="shared" si="28"/>
        <v>0</v>
      </c>
      <c r="S66" s="11">
        <f t="shared" si="29"/>
        <v>0</v>
      </c>
    </row>
    <row r="67" spans="1:19" s="6" customFormat="1" ht="11.1" customHeight="1" outlineLevel="3" x14ac:dyDescent="0.2">
      <c r="A67" s="8">
        <v>4</v>
      </c>
      <c r="B67" s="49" t="s">
        <v>51</v>
      </c>
      <c r="C67" s="43" t="s">
        <v>52</v>
      </c>
      <c r="D67" s="43" t="s">
        <v>3</v>
      </c>
      <c r="E67" s="44">
        <v>101</v>
      </c>
      <c r="F67" s="9">
        <f t="shared" si="24"/>
        <v>111.39841584158415</v>
      </c>
      <c r="G67" s="11">
        <f t="shared" si="25"/>
        <v>131.45009900990098</v>
      </c>
      <c r="H67" s="45">
        <v>11251.24</v>
      </c>
      <c r="I67" s="45">
        <v>13276.46</v>
      </c>
      <c r="J67" s="7"/>
      <c r="K67" s="7"/>
      <c r="L67" s="7"/>
      <c r="M67" s="7"/>
      <c r="N67" s="7"/>
      <c r="O67" s="11">
        <f t="shared" si="26"/>
        <v>0</v>
      </c>
      <c r="P67" s="11">
        <f t="shared" si="27"/>
        <v>0</v>
      </c>
      <c r="Q67" s="9"/>
      <c r="R67" s="11">
        <f t="shared" si="28"/>
        <v>0</v>
      </c>
      <c r="S67" s="11">
        <f t="shared" si="29"/>
        <v>0</v>
      </c>
    </row>
    <row r="68" spans="1:19" s="6" customFormat="1" ht="11.1" customHeight="1" outlineLevel="3" x14ac:dyDescent="0.2">
      <c r="A68" s="8">
        <v>5</v>
      </c>
      <c r="B68" s="49" t="s">
        <v>53</v>
      </c>
      <c r="C68" s="43" t="s">
        <v>54</v>
      </c>
      <c r="D68" s="43" t="s">
        <v>3</v>
      </c>
      <c r="E68" s="47">
        <v>19</v>
      </c>
      <c r="F68" s="9">
        <f t="shared" si="24"/>
        <v>177.30368421052631</v>
      </c>
      <c r="G68" s="11">
        <f t="shared" si="25"/>
        <v>209.21842105263158</v>
      </c>
      <c r="H68" s="45">
        <v>3368.77</v>
      </c>
      <c r="I68" s="45">
        <v>3975.15</v>
      </c>
      <c r="J68" s="7"/>
      <c r="K68" s="7"/>
      <c r="L68" s="7"/>
      <c r="M68" s="7"/>
      <c r="N68" s="7"/>
      <c r="O68" s="11">
        <f t="shared" si="26"/>
        <v>0</v>
      </c>
      <c r="P68" s="11">
        <f t="shared" si="27"/>
        <v>0</v>
      </c>
      <c r="Q68" s="9"/>
      <c r="R68" s="11">
        <f t="shared" si="28"/>
        <v>0</v>
      </c>
      <c r="S68" s="11">
        <f t="shared" si="29"/>
        <v>0</v>
      </c>
    </row>
    <row r="69" spans="1:19" s="6" customFormat="1" ht="16.5" customHeight="1" outlineLevel="3" x14ac:dyDescent="0.2">
      <c r="A69" s="8"/>
      <c r="B69" s="20" t="s">
        <v>28</v>
      </c>
      <c r="C69" s="14"/>
      <c r="D69" s="3"/>
      <c r="E69" s="15"/>
      <c r="F69" s="15"/>
      <c r="G69" s="16"/>
      <c r="H69" s="15">
        <f>SUM(H64:H68)</f>
        <v>23152.240000000002</v>
      </c>
      <c r="I69" s="15">
        <f>SUM(I64:I68)</f>
        <v>27319.64</v>
      </c>
      <c r="J69" s="13"/>
      <c r="K69" s="13"/>
      <c r="L69" s="13"/>
      <c r="M69" s="13"/>
      <c r="N69" s="13"/>
      <c r="O69" s="16">
        <f>SUM(O64:O68)</f>
        <v>0</v>
      </c>
      <c r="P69" s="16">
        <f>SUM(P64:P68)</f>
        <v>0</v>
      </c>
      <c r="Q69" s="15"/>
      <c r="R69" s="16">
        <f>SUM(R64:R68)</f>
        <v>0</v>
      </c>
      <c r="S69" s="16">
        <f>SUM(S64:S68)</f>
        <v>0</v>
      </c>
    </row>
    <row r="70" spans="1:19" s="6" customFormat="1" ht="27.75" customHeight="1" outlineLevel="3" x14ac:dyDescent="0.2">
      <c r="A70" s="8"/>
      <c r="B70" s="64" t="s">
        <v>29</v>
      </c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</row>
    <row r="71" spans="1:19" s="6" customFormat="1" ht="21" customHeight="1" x14ac:dyDescent="0.2">
      <c r="A71" s="8"/>
      <c r="B71" s="62" t="s">
        <v>30</v>
      </c>
      <c r="C71" s="62"/>
      <c r="D71" s="62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</row>
    <row r="72" spans="1:19" s="6" customFormat="1" ht="11.1" customHeight="1" outlineLevel="3" x14ac:dyDescent="0.2">
      <c r="A72" s="8">
        <v>1</v>
      </c>
      <c r="B72" s="49" t="s">
        <v>41</v>
      </c>
      <c r="C72" s="43" t="s">
        <v>60</v>
      </c>
      <c r="D72" s="43" t="s">
        <v>3</v>
      </c>
      <c r="E72" s="47">
        <v>1</v>
      </c>
      <c r="F72" s="9">
        <f>H72/E72</f>
        <v>34.75</v>
      </c>
      <c r="G72" s="11">
        <f>I72/E72</f>
        <v>41</v>
      </c>
      <c r="H72" s="46">
        <v>34.75</v>
      </c>
      <c r="I72" s="46">
        <v>41</v>
      </c>
      <c r="J72" s="7"/>
      <c r="K72" s="7"/>
      <c r="L72" s="7"/>
      <c r="M72" s="7"/>
      <c r="N72" s="7"/>
      <c r="O72" s="11">
        <f>N72*J72</f>
        <v>0</v>
      </c>
      <c r="P72" s="11">
        <f>N72*K72</f>
        <v>0</v>
      </c>
      <c r="Q72" s="9"/>
      <c r="R72" s="11">
        <f>Q72*M72</f>
        <v>0</v>
      </c>
      <c r="S72" s="11">
        <f>Q72*N72</f>
        <v>0</v>
      </c>
    </row>
    <row r="73" spans="1:19" s="6" customFormat="1" ht="11.1" customHeight="1" outlineLevel="3" x14ac:dyDescent="0.2">
      <c r="A73" s="8">
        <v>2</v>
      </c>
      <c r="B73" s="49" t="s">
        <v>73</v>
      </c>
      <c r="C73" s="43" t="s">
        <v>74</v>
      </c>
      <c r="D73" s="43" t="s">
        <v>3</v>
      </c>
      <c r="E73" s="44">
        <v>10</v>
      </c>
      <c r="F73" s="9">
        <f t="shared" ref="F73:F82" si="30">H73/E73</f>
        <v>953.17800000000011</v>
      </c>
      <c r="G73" s="11">
        <f t="shared" ref="G73:G82" si="31">I73/E73</f>
        <v>1124.75</v>
      </c>
      <c r="H73" s="45">
        <v>9531.7800000000007</v>
      </c>
      <c r="I73" s="45">
        <v>11247.5</v>
      </c>
      <c r="J73" s="7"/>
      <c r="K73" s="7"/>
      <c r="L73" s="7"/>
      <c r="M73" s="7"/>
      <c r="N73" s="7"/>
      <c r="O73" s="11">
        <f t="shared" ref="O73:O82" si="32">N73*J73</f>
        <v>0</v>
      </c>
      <c r="P73" s="11">
        <f t="shared" ref="P73:P82" si="33">N73*K73</f>
        <v>0</v>
      </c>
      <c r="Q73" s="9"/>
      <c r="R73" s="11">
        <f t="shared" ref="R73:R82" si="34">Q73*M73</f>
        <v>0</v>
      </c>
      <c r="S73" s="11">
        <f t="shared" ref="S73:S82" si="35">Q73*N73</f>
        <v>0</v>
      </c>
    </row>
    <row r="74" spans="1:19" s="6" customFormat="1" ht="11.1" customHeight="1" outlineLevel="3" x14ac:dyDescent="0.2">
      <c r="A74" s="8">
        <v>3</v>
      </c>
      <c r="B74" s="49" t="s">
        <v>45</v>
      </c>
      <c r="C74" s="43" t="s">
        <v>46</v>
      </c>
      <c r="D74" s="43" t="s">
        <v>2</v>
      </c>
      <c r="E74" s="44">
        <v>5</v>
      </c>
      <c r="F74" s="9">
        <f t="shared" si="30"/>
        <v>479.61800000000005</v>
      </c>
      <c r="G74" s="11">
        <f t="shared" si="31"/>
        <v>565.95000000000005</v>
      </c>
      <c r="H74" s="45">
        <v>2398.09</v>
      </c>
      <c r="I74" s="45">
        <v>2829.75</v>
      </c>
      <c r="J74" s="7"/>
      <c r="K74" s="7"/>
      <c r="L74" s="7"/>
      <c r="M74" s="7"/>
      <c r="N74" s="7"/>
      <c r="O74" s="11">
        <f t="shared" si="32"/>
        <v>0</v>
      </c>
      <c r="P74" s="11">
        <f t="shared" si="33"/>
        <v>0</v>
      </c>
      <c r="Q74" s="9"/>
      <c r="R74" s="11">
        <f t="shared" si="34"/>
        <v>0</v>
      </c>
      <c r="S74" s="11">
        <f t="shared" si="35"/>
        <v>0</v>
      </c>
    </row>
    <row r="75" spans="1:19" s="6" customFormat="1" ht="11.1" customHeight="1" outlineLevel="3" x14ac:dyDescent="0.2">
      <c r="A75" s="8">
        <v>4</v>
      </c>
      <c r="B75" s="49" t="s">
        <v>61</v>
      </c>
      <c r="C75" s="43" t="s">
        <v>62</v>
      </c>
      <c r="D75" s="43" t="s">
        <v>4</v>
      </c>
      <c r="E75" s="44">
        <v>10</v>
      </c>
      <c r="F75" s="9">
        <f t="shared" si="30"/>
        <v>185.16900000000001</v>
      </c>
      <c r="G75" s="11">
        <f t="shared" si="31"/>
        <v>218.5</v>
      </c>
      <c r="H75" s="45">
        <v>1851.69</v>
      </c>
      <c r="I75" s="45">
        <v>2185</v>
      </c>
      <c r="J75" s="7"/>
      <c r="K75" s="7"/>
      <c r="L75" s="7"/>
      <c r="M75" s="7"/>
      <c r="N75" s="7"/>
      <c r="O75" s="11">
        <f t="shared" si="32"/>
        <v>0</v>
      </c>
      <c r="P75" s="11">
        <f t="shared" si="33"/>
        <v>0</v>
      </c>
      <c r="Q75" s="9"/>
      <c r="R75" s="11">
        <f t="shared" si="34"/>
        <v>0</v>
      </c>
      <c r="S75" s="11">
        <f t="shared" si="35"/>
        <v>0</v>
      </c>
    </row>
    <row r="76" spans="1:19" s="6" customFormat="1" ht="11.1" customHeight="1" outlineLevel="3" x14ac:dyDescent="0.2">
      <c r="A76" s="8">
        <v>5</v>
      </c>
      <c r="B76" s="49" t="s">
        <v>47</v>
      </c>
      <c r="C76" s="43" t="s">
        <v>48</v>
      </c>
      <c r="D76" s="43" t="s">
        <v>3</v>
      </c>
      <c r="E76" s="44">
        <v>5</v>
      </c>
      <c r="F76" s="9">
        <f t="shared" si="30"/>
        <v>118.64400000000001</v>
      </c>
      <c r="G76" s="11">
        <f t="shared" si="31"/>
        <v>140</v>
      </c>
      <c r="H76" s="46">
        <v>593.22</v>
      </c>
      <c r="I76" s="46">
        <v>700</v>
      </c>
      <c r="J76" s="7"/>
      <c r="K76" s="7"/>
      <c r="L76" s="7"/>
      <c r="M76" s="7"/>
      <c r="N76" s="7"/>
      <c r="O76" s="11">
        <f t="shared" si="32"/>
        <v>0</v>
      </c>
      <c r="P76" s="11">
        <f t="shared" si="33"/>
        <v>0</v>
      </c>
      <c r="Q76" s="9"/>
      <c r="R76" s="11">
        <f t="shared" si="34"/>
        <v>0</v>
      </c>
      <c r="S76" s="11">
        <f t="shared" si="35"/>
        <v>0</v>
      </c>
    </row>
    <row r="77" spans="1:19" s="6" customFormat="1" ht="11.1" customHeight="1" outlineLevel="3" x14ac:dyDescent="0.2">
      <c r="A77" s="8">
        <v>6</v>
      </c>
      <c r="B77" s="49" t="s">
        <v>66</v>
      </c>
      <c r="C77" s="43" t="s">
        <v>67</v>
      </c>
      <c r="D77" s="43" t="s">
        <v>4</v>
      </c>
      <c r="E77" s="44">
        <v>12</v>
      </c>
      <c r="F77" s="9">
        <f t="shared" si="30"/>
        <v>363.51666666666665</v>
      </c>
      <c r="G77" s="11">
        <f t="shared" si="31"/>
        <v>428.95</v>
      </c>
      <c r="H77" s="45">
        <v>4362.2</v>
      </c>
      <c r="I77" s="45">
        <v>5147.3999999999996</v>
      </c>
      <c r="J77" s="7"/>
      <c r="K77" s="7"/>
      <c r="L77" s="7"/>
      <c r="M77" s="7"/>
      <c r="N77" s="7"/>
      <c r="O77" s="11">
        <f t="shared" si="32"/>
        <v>0</v>
      </c>
      <c r="P77" s="11">
        <f t="shared" si="33"/>
        <v>0</v>
      </c>
      <c r="Q77" s="9"/>
      <c r="R77" s="11">
        <f t="shared" si="34"/>
        <v>0</v>
      </c>
      <c r="S77" s="11">
        <f t="shared" si="35"/>
        <v>0</v>
      </c>
    </row>
    <row r="78" spans="1:19" s="6" customFormat="1" ht="11.1" customHeight="1" outlineLevel="3" x14ac:dyDescent="0.2">
      <c r="A78" s="8">
        <v>7</v>
      </c>
      <c r="B78" s="49" t="s">
        <v>51</v>
      </c>
      <c r="C78" s="43" t="s">
        <v>52</v>
      </c>
      <c r="D78" s="43" t="s">
        <v>3</v>
      </c>
      <c r="E78" s="44">
        <v>280</v>
      </c>
      <c r="F78" s="9">
        <f t="shared" si="30"/>
        <v>111.39832142857142</v>
      </c>
      <c r="G78" s="11">
        <f t="shared" si="31"/>
        <v>131.44999999999999</v>
      </c>
      <c r="H78" s="45">
        <v>31191.53</v>
      </c>
      <c r="I78" s="45">
        <v>36806</v>
      </c>
      <c r="J78" s="7"/>
      <c r="K78" s="7"/>
      <c r="L78" s="7"/>
      <c r="M78" s="7"/>
      <c r="N78" s="7"/>
      <c r="O78" s="11">
        <f t="shared" si="32"/>
        <v>0</v>
      </c>
      <c r="P78" s="11">
        <f t="shared" si="33"/>
        <v>0</v>
      </c>
      <c r="Q78" s="9"/>
      <c r="R78" s="11">
        <f t="shared" si="34"/>
        <v>0</v>
      </c>
      <c r="S78" s="11">
        <f t="shared" si="35"/>
        <v>0</v>
      </c>
    </row>
    <row r="79" spans="1:19" s="6" customFormat="1" ht="11.1" customHeight="1" outlineLevel="3" x14ac:dyDescent="0.2">
      <c r="A79" s="8">
        <v>8</v>
      </c>
      <c r="B79" s="49" t="s">
        <v>69</v>
      </c>
      <c r="C79" s="43" t="s">
        <v>70</v>
      </c>
      <c r="D79" s="43" t="s">
        <v>3</v>
      </c>
      <c r="E79" s="44">
        <v>10</v>
      </c>
      <c r="F79" s="9">
        <f t="shared" si="30"/>
        <v>302.11900000000003</v>
      </c>
      <c r="G79" s="11">
        <f t="shared" si="31"/>
        <v>356.5</v>
      </c>
      <c r="H79" s="45">
        <v>3021.19</v>
      </c>
      <c r="I79" s="45">
        <v>3565</v>
      </c>
      <c r="J79" s="7"/>
      <c r="K79" s="7"/>
      <c r="L79" s="7"/>
      <c r="M79" s="7"/>
      <c r="N79" s="7"/>
      <c r="O79" s="11">
        <f t="shared" si="32"/>
        <v>0</v>
      </c>
      <c r="P79" s="11">
        <f t="shared" si="33"/>
        <v>0</v>
      </c>
      <c r="Q79" s="9"/>
      <c r="R79" s="11">
        <f t="shared" si="34"/>
        <v>0</v>
      </c>
      <c r="S79" s="11">
        <f t="shared" si="35"/>
        <v>0</v>
      </c>
    </row>
    <row r="80" spans="1:19" s="6" customFormat="1" ht="11.1" customHeight="1" outlineLevel="3" x14ac:dyDescent="0.2">
      <c r="A80" s="8">
        <v>9</v>
      </c>
      <c r="B80" s="49" t="s">
        <v>53</v>
      </c>
      <c r="C80" s="43" t="s">
        <v>54</v>
      </c>
      <c r="D80" s="43" t="s">
        <v>3</v>
      </c>
      <c r="E80" s="47">
        <v>25</v>
      </c>
      <c r="F80" s="9">
        <f t="shared" si="30"/>
        <v>180.4032</v>
      </c>
      <c r="G80" s="11">
        <f t="shared" si="31"/>
        <v>212.87560000000002</v>
      </c>
      <c r="H80" s="45">
        <v>4510.08</v>
      </c>
      <c r="I80" s="45">
        <v>5321.89</v>
      </c>
      <c r="J80" s="7"/>
      <c r="K80" s="7"/>
      <c r="L80" s="7"/>
      <c r="M80" s="7"/>
      <c r="N80" s="7"/>
      <c r="O80" s="11">
        <f t="shared" si="32"/>
        <v>0</v>
      </c>
      <c r="P80" s="11">
        <f t="shared" si="33"/>
        <v>0</v>
      </c>
      <c r="Q80" s="9"/>
      <c r="R80" s="11">
        <f t="shared" si="34"/>
        <v>0</v>
      </c>
      <c r="S80" s="11">
        <f t="shared" si="35"/>
        <v>0</v>
      </c>
    </row>
    <row r="81" spans="1:19" s="6" customFormat="1" ht="11.1" customHeight="1" outlineLevel="3" x14ac:dyDescent="0.2">
      <c r="A81" s="8">
        <v>10</v>
      </c>
      <c r="B81" s="49" t="s">
        <v>55</v>
      </c>
      <c r="C81" s="43" t="s">
        <v>56</v>
      </c>
      <c r="D81" s="43" t="s">
        <v>3</v>
      </c>
      <c r="E81" s="47">
        <v>2</v>
      </c>
      <c r="F81" s="9">
        <f t="shared" si="30"/>
        <v>805.55</v>
      </c>
      <c r="G81" s="11">
        <f t="shared" si="31"/>
        <v>950.54499999999996</v>
      </c>
      <c r="H81" s="45">
        <v>1611.1</v>
      </c>
      <c r="I81" s="45">
        <v>1901.09</v>
      </c>
      <c r="J81" s="7"/>
      <c r="K81" s="7"/>
      <c r="L81" s="7"/>
      <c r="M81" s="7"/>
      <c r="N81" s="7"/>
      <c r="O81" s="11">
        <f t="shared" si="32"/>
        <v>0</v>
      </c>
      <c r="P81" s="11">
        <f t="shared" si="33"/>
        <v>0</v>
      </c>
      <c r="Q81" s="9"/>
      <c r="R81" s="11">
        <f t="shared" si="34"/>
        <v>0</v>
      </c>
      <c r="S81" s="11">
        <f t="shared" si="35"/>
        <v>0</v>
      </c>
    </row>
    <row r="82" spans="1:19" s="6" customFormat="1" ht="11.1" customHeight="1" outlineLevel="3" x14ac:dyDescent="0.2">
      <c r="A82" s="8">
        <v>11</v>
      </c>
      <c r="B82" s="49" t="s">
        <v>57</v>
      </c>
      <c r="C82" s="43" t="s">
        <v>58</v>
      </c>
      <c r="D82" s="43" t="s">
        <v>3</v>
      </c>
      <c r="E82" s="47">
        <v>6</v>
      </c>
      <c r="F82" s="9">
        <f t="shared" si="30"/>
        <v>1344.7466666666667</v>
      </c>
      <c r="G82" s="11">
        <f t="shared" si="31"/>
        <v>1586.8316666666667</v>
      </c>
      <c r="H82" s="45">
        <v>8068.48</v>
      </c>
      <c r="I82" s="45">
        <v>9520.99</v>
      </c>
      <c r="J82" s="7"/>
      <c r="K82" s="7"/>
      <c r="L82" s="7"/>
      <c r="M82" s="7"/>
      <c r="N82" s="7"/>
      <c r="O82" s="11">
        <f t="shared" si="32"/>
        <v>0</v>
      </c>
      <c r="P82" s="11">
        <f t="shared" si="33"/>
        <v>0</v>
      </c>
      <c r="Q82" s="9"/>
      <c r="R82" s="11">
        <f t="shared" si="34"/>
        <v>0</v>
      </c>
      <c r="S82" s="11">
        <f t="shared" si="35"/>
        <v>0</v>
      </c>
    </row>
    <row r="83" spans="1:19" s="31" customFormat="1" ht="14.25" customHeight="1" x14ac:dyDescent="0.2">
      <c r="A83" s="30"/>
      <c r="B83" s="28" t="s">
        <v>31</v>
      </c>
      <c r="C83" s="29"/>
      <c r="D83" s="30"/>
      <c r="E83" s="30"/>
      <c r="F83" s="30"/>
      <c r="G83" s="30"/>
      <c r="H83" s="32">
        <f>SUM(H72:H82)</f>
        <v>67174.11</v>
      </c>
      <c r="I83" s="32">
        <f>SUM(I72:I82)</f>
        <v>79265.62000000001</v>
      </c>
      <c r="J83" s="27"/>
      <c r="K83" s="27"/>
      <c r="L83" s="27"/>
      <c r="M83" s="27"/>
      <c r="N83" s="27"/>
      <c r="O83" s="32">
        <f>SUM(O72:O82)</f>
        <v>0</v>
      </c>
      <c r="P83" s="32">
        <f>SUM(P72:P82)</f>
        <v>0</v>
      </c>
      <c r="Q83" s="32"/>
      <c r="R83" s="32">
        <f>SUM(R72:R82)</f>
        <v>0</v>
      </c>
      <c r="S83" s="32">
        <f>SUM(S72:S82)</f>
        <v>0</v>
      </c>
    </row>
    <row r="84" spans="1:19" s="31" customFormat="1" ht="14.25" customHeight="1" x14ac:dyDescent="0.2">
      <c r="A84" s="30"/>
      <c r="B84" s="61" t="s">
        <v>32</v>
      </c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</row>
    <row r="85" spans="1:19" s="38" customFormat="1" ht="24.75" customHeight="1" x14ac:dyDescent="0.25">
      <c r="A85" s="33"/>
      <c r="B85" s="34" t="s">
        <v>33</v>
      </c>
      <c r="C85" s="35"/>
      <c r="D85" s="33"/>
      <c r="E85" s="33"/>
      <c r="F85" s="33"/>
      <c r="G85" s="33"/>
      <c r="H85" s="36">
        <f>H83+H69+H61+H46+H33+H21</f>
        <v>769050</v>
      </c>
      <c r="I85" s="36">
        <f>I83+I69+I61+I46+I33+I21</f>
        <v>907479</v>
      </c>
      <c r="J85" s="37"/>
      <c r="K85" s="37"/>
      <c r="L85" s="37"/>
      <c r="M85" s="37"/>
      <c r="N85" s="37"/>
      <c r="O85" s="36">
        <f>O83+O69+O61+O46+O33+O21</f>
        <v>0</v>
      </c>
      <c r="P85" s="36">
        <f>P83+P69+P61+P46+P33+P21</f>
        <v>0</v>
      </c>
      <c r="Q85" s="36"/>
      <c r="R85" s="36">
        <f>R83+R69+R61+R46+R33+R21</f>
        <v>0</v>
      </c>
      <c r="S85" s="36">
        <f>S83+S69+S61+S46+S33+S21</f>
        <v>0</v>
      </c>
    </row>
    <row r="87" spans="1:19" ht="11.45" customHeight="1" x14ac:dyDescent="0.2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</row>
    <row r="88" spans="1:19" ht="11.45" customHeight="1" x14ac:dyDescent="0.2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</row>
    <row r="89" spans="1:19" ht="11.45" customHeight="1" x14ac:dyDescent="0.2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</row>
    <row r="90" spans="1:19" ht="11.45" customHeight="1" x14ac:dyDescent="0.2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</row>
    <row r="91" spans="1:19" ht="11.45" customHeight="1" x14ac:dyDescent="0.2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</row>
    <row r="92" spans="1:19" ht="37.5" customHeight="1" x14ac:dyDescent="0.2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</row>
  </sheetData>
  <mergeCells count="42">
    <mergeCell ref="O6:P6"/>
    <mergeCell ref="B6:B8"/>
    <mergeCell ref="A6:A8"/>
    <mergeCell ref="Q6:S6"/>
    <mergeCell ref="Q7:Q8"/>
    <mergeCell ref="R7:S7"/>
    <mergeCell ref="P7:P8"/>
    <mergeCell ref="M7:M8"/>
    <mergeCell ref="N7:N8"/>
    <mergeCell ref="O7:O8"/>
    <mergeCell ref="A10:S10"/>
    <mergeCell ref="B22:S22"/>
    <mergeCell ref="B23:S23"/>
    <mergeCell ref="E6:E8"/>
    <mergeCell ref="H6:I6"/>
    <mergeCell ref="H7:H8"/>
    <mergeCell ref="I7:I8"/>
    <mergeCell ref="F6:G6"/>
    <mergeCell ref="G7:G8"/>
    <mergeCell ref="F7:F8"/>
    <mergeCell ref="D6:D8"/>
    <mergeCell ref="C6:C8"/>
    <mergeCell ref="J7:J8"/>
    <mergeCell ref="L6:L8"/>
    <mergeCell ref="K6:K8"/>
    <mergeCell ref="M6:N6"/>
    <mergeCell ref="C3:Q3"/>
    <mergeCell ref="B4:P4"/>
    <mergeCell ref="B5:F5"/>
    <mergeCell ref="O2:S2"/>
    <mergeCell ref="A87:S92"/>
    <mergeCell ref="B84:S84"/>
    <mergeCell ref="B71:S71"/>
    <mergeCell ref="B70:S70"/>
    <mergeCell ref="B61:C61"/>
    <mergeCell ref="B62:S62"/>
    <mergeCell ref="B63:S63"/>
    <mergeCell ref="B34:S34"/>
    <mergeCell ref="B35:S35"/>
    <mergeCell ref="B46:C46"/>
    <mergeCell ref="B47:S47"/>
    <mergeCell ref="B48:S48"/>
  </mergeCells>
  <pageMargins left="0.74803149606299213" right="0.74803149606299213" top="0.98425196850393704" bottom="0.98425196850393704" header="0.51181102362204722" footer="0.51181102362204722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Горева Виктория Сергеевна</dc:creator>
  <cp:lastModifiedBy>Ирдуганова Ирина Николаевна</cp:lastModifiedBy>
  <cp:lastPrinted>2018-01-12T02:46:35Z</cp:lastPrinted>
  <dcterms:created xsi:type="dcterms:W3CDTF">2017-10-26T23:59:51Z</dcterms:created>
  <dcterms:modified xsi:type="dcterms:W3CDTF">2018-01-19T06:00:48Z</dcterms:modified>
</cp:coreProperties>
</file>