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20" windowWidth="11400" windowHeight="5775" tabRatio="0"/>
  </bookViews>
  <sheets>
    <sheet name="TDSheet" sheetId="1" r:id="rId1"/>
  </sheets>
  <definedNames>
    <definedName name="_xlnm.Print_Area" localSheetId="0">TDSheet!$A$1:$S$105</definedName>
  </definedNames>
  <calcPr calcId="144525"/>
</workbook>
</file>

<file path=xl/calcChain.xml><?xml version="1.0" encoding="utf-8"?>
<calcChain xmlns="http://schemas.openxmlformats.org/spreadsheetml/2006/main">
  <c r="P74" i="1" l="1"/>
  <c r="P75" i="1"/>
  <c r="P76" i="1"/>
  <c r="P77" i="1"/>
  <c r="P78" i="1"/>
  <c r="P79" i="1"/>
  <c r="P80" i="1"/>
  <c r="P81" i="1"/>
  <c r="P82" i="1"/>
  <c r="P83" i="1"/>
  <c r="P73" i="1"/>
  <c r="O74" i="1"/>
  <c r="O75" i="1"/>
  <c r="O76" i="1"/>
  <c r="O77" i="1"/>
  <c r="O78" i="1"/>
  <c r="O79" i="1"/>
  <c r="O80" i="1"/>
  <c r="O81" i="1"/>
  <c r="O82" i="1"/>
  <c r="O83" i="1"/>
  <c r="O73" i="1"/>
  <c r="P66" i="1"/>
  <c r="P67" i="1"/>
  <c r="P68" i="1"/>
  <c r="P69" i="1"/>
  <c r="P65" i="1"/>
  <c r="O66" i="1"/>
  <c r="O67" i="1"/>
  <c r="O68" i="1"/>
  <c r="O69" i="1"/>
  <c r="O65" i="1"/>
  <c r="P51" i="1"/>
  <c r="P52" i="1"/>
  <c r="P53" i="1"/>
  <c r="P54" i="1"/>
  <c r="P55" i="1"/>
  <c r="P56" i="1"/>
  <c r="P57" i="1"/>
  <c r="P58" i="1"/>
  <c r="P59" i="1"/>
  <c r="P60" i="1"/>
  <c r="P61" i="1"/>
  <c r="P50" i="1"/>
  <c r="O51" i="1"/>
  <c r="O52" i="1"/>
  <c r="O53" i="1"/>
  <c r="O54" i="1"/>
  <c r="O55" i="1"/>
  <c r="O56" i="1"/>
  <c r="O57" i="1"/>
  <c r="O58" i="1"/>
  <c r="O59" i="1"/>
  <c r="O60" i="1"/>
  <c r="O61" i="1"/>
  <c r="O50" i="1"/>
  <c r="P38" i="1"/>
  <c r="P39" i="1"/>
  <c r="P40" i="1"/>
  <c r="P41" i="1"/>
  <c r="P42" i="1"/>
  <c r="P43" i="1"/>
  <c r="P44" i="1"/>
  <c r="P45" i="1"/>
  <c r="P46" i="1"/>
  <c r="P37" i="1"/>
  <c r="O38" i="1"/>
  <c r="O39" i="1"/>
  <c r="O40" i="1"/>
  <c r="O41" i="1"/>
  <c r="O42" i="1"/>
  <c r="O43" i="1"/>
  <c r="O44" i="1"/>
  <c r="O45" i="1"/>
  <c r="O46" i="1"/>
  <c r="O37" i="1"/>
  <c r="P26" i="1"/>
  <c r="P27" i="1"/>
  <c r="P28" i="1"/>
  <c r="P29" i="1"/>
  <c r="P30" i="1"/>
  <c r="P31" i="1"/>
  <c r="P32" i="1"/>
  <c r="P33" i="1"/>
  <c r="P25" i="1"/>
  <c r="O26" i="1"/>
  <c r="O27" i="1"/>
  <c r="O28" i="1"/>
  <c r="O29" i="1"/>
  <c r="O30" i="1"/>
  <c r="O31" i="1"/>
  <c r="O32" i="1"/>
  <c r="O33" i="1"/>
  <c r="O25" i="1"/>
  <c r="P13" i="1"/>
  <c r="P14" i="1"/>
  <c r="P15" i="1"/>
  <c r="P16" i="1"/>
  <c r="P17" i="1"/>
  <c r="P18" i="1"/>
  <c r="P19" i="1"/>
  <c r="P20" i="1"/>
  <c r="P21" i="1"/>
  <c r="P12" i="1"/>
  <c r="O14" i="1"/>
  <c r="O12" i="1"/>
  <c r="O13" i="1"/>
  <c r="O15" i="1"/>
  <c r="O16" i="1"/>
  <c r="O17" i="1"/>
  <c r="O18" i="1"/>
  <c r="O19" i="1"/>
  <c r="O20" i="1"/>
  <c r="O21" i="1"/>
  <c r="O70" i="1" l="1"/>
  <c r="P70" i="1"/>
  <c r="S74" i="1"/>
  <c r="S75" i="1"/>
  <c r="S76" i="1"/>
  <c r="S77" i="1"/>
  <c r="S78" i="1"/>
  <c r="S79" i="1"/>
  <c r="S80" i="1"/>
  <c r="S81" i="1"/>
  <c r="S82" i="1"/>
  <c r="S83" i="1"/>
  <c r="R74" i="1"/>
  <c r="R75" i="1"/>
  <c r="R76" i="1"/>
  <c r="R77" i="1"/>
  <c r="R78" i="1"/>
  <c r="R79" i="1"/>
  <c r="R80" i="1"/>
  <c r="R81" i="1"/>
  <c r="R82" i="1"/>
  <c r="R83" i="1"/>
  <c r="S73" i="1"/>
  <c r="R73" i="1"/>
  <c r="R84" i="1" s="1"/>
  <c r="S66" i="1"/>
  <c r="S67" i="1"/>
  <c r="S68" i="1"/>
  <c r="S69" i="1"/>
  <c r="R66" i="1"/>
  <c r="R67" i="1"/>
  <c r="R68" i="1"/>
  <c r="R69" i="1"/>
  <c r="S65" i="1"/>
  <c r="R65" i="1"/>
  <c r="P62" i="1"/>
  <c r="O62" i="1"/>
  <c r="S51" i="1"/>
  <c r="S52" i="1"/>
  <c r="S53" i="1"/>
  <c r="S54" i="1"/>
  <c r="S55" i="1"/>
  <c r="S56" i="1"/>
  <c r="S57" i="1"/>
  <c r="S58" i="1"/>
  <c r="S59" i="1"/>
  <c r="S60" i="1"/>
  <c r="S61" i="1"/>
  <c r="R51" i="1"/>
  <c r="R52" i="1"/>
  <c r="R53" i="1"/>
  <c r="R54" i="1"/>
  <c r="R55" i="1"/>
  <c r="R56" i="1"/>
  <c r="R57" i="1"/>
  <c r="R58" i="1"/>
  <c r="R59" i="1"/>
  <c r="R60" i="1"/>
  <c r="R61" i="1"/>
  <c r="S50" i="1"/>
  <c r="R50" i="1"/>
  <c r="R62" i="1" s="1"/>
  <c r="P47" i="1"/>
  <c r="O47" i="1"/>
  <c r="S38" i="1"/>
  <c r="S39" i="1"/>
  <c r="S40" i="1"/>
  <c r="S41" i="1"/>
  <c r="S42" i="1"/>
  <c r="S43" i="1"/>
  <c r="S44" i="1"/>
  <c r="S45" i="1"/>
  <c r="S46" i="1"/>
  <c r="R38" i="1"/>
  <c r="R39" i="1"/>
  <c r="R40" i="1"/>
  <c r="R41" i="1"/>
  <c r="R42" i="1"/>
  <c r="R43" i="1"/>
  <c r="R44" i="1"/>
  <c r="R45" i="1"/>
  <c r="R46" i="1"/>
  <c r="S37" i="1"/>
  <c r="R37" i="1"/>
  <c r="P34" i="1"/>
  <c r="O34" i="1"/>
  <c r="S26" i="1"/>
  <c r="S27" i="1"/>
  <c r="S28" i="1"/>
  <c r="S29" i="1"/>
  <c r="S30" i="1"/>
  <c r="S31" i="1"/>
  <c r="S32" i="1"/>
  <c r="S33" i="1"/>
  <c r="R26" i="1"/>
  <c r="R27" i="1"/>
  <c r="R28" i="1"/>
  <c r="R29" i="1"/>
  <c r="R30" i="1"/>
  <c r="R31" i="1"/>
  <c r="R32" i="1"/>
  <c r="R33" i="1"/>
  <c r="S25" i="1"/>
  <c r="R25" i="1"/>
  <c r="P22" i="1"/>
  <c r="O22" i="1"/>
  <c r="S13" i="1"/>
  <c r="S14" i="1"/>
  <c r="S15" i="1"/>
  <c r="S16" i="1"/>
  <c r="S17" i="1"/>
  <c r="S18" i="1"/>
  <c r="S19" i="1"/>
  <c r="S20" i="1"/>
  <c r="S21" i="1"/>
  <c r="R13" i="1"/>
  <c r="R14" i="1"/>
  <c r="R15" i="1"/>
  <c r="R16" i="1"/>
  <c r="R17" i="1"/>
  <c r="R18" i="1"/>
  <c r="R19" i="1"/>
  <c r="R20" i="1"/>
  <c r="R21" i="1"/>
  <c r="S12" i="1"/>
  <c r="R12" i="1"/>
  <c r="G74" i="1"/>
  <c r="G75" i="1"/>
  <c r="G76" i="1"/>
  <c r="G77" i="1"/>
  <c r="G78" i="1"/>
  <c r="G79" i="1"/>
  <c r="G80" i="1"/>
  <c r="G81" i="1"/>
  <c r="G82" i="1"/>
  <c r="G83" i="1"/>
  <c r="F74" i="1"/>
  <c r="F75" i="1"/>
  <c r="F76" i="1"/>
  <c r="F77" i="1"/>
  <c r="F78" i="1"/>
  <c r="F79" i="1"/>
  <c r="F80" i="1"/>
  <c r="F81" i="1"/>
  <c r="F82" i="1"/>
  <c r="F83" i="1"/>
  <c r="G73" i="1"/>
  <c r="F73" i="1"/>
  <c r="G66" i="1"/>
  <c r="G67" i="1"/>
  <c r="G68" i="1"/>
  <c r="G69" i="1"/>
  <c r="F66" i="1"/>
  <c r="F67" i="1"/>
  <c r="F68" i="1"/>
  <c r="F69" i="1"/>
  <c r="G65" i="1"/>
  <c r="F65" i="1"/>
  <c r="G51" i="1"/>
  <c r="G52" i="1"/>
  <c r="G53" i="1"/>
  <c r="G54" i="1"/>
  <c r="G55" i="1"/>
  <c r="G56" i="1"/>
  <c r="G57" i="1"/>
  <c r="G58" i="1"/>
  <c r="G59" i="1"/>
  <c r="G60" i="1"/>
  <c r="G61" i="1"/>
  <c r="F51" i="1"/>
  <c r="F52" i="1"/>
  <c r="F53" i="1"/>
  <c r="F54" i="1"/>
  <c r="F55" i="1"/>
  <c r="F56" i="1"/>
  <c r="F57" i="1"/>
  <c r="F58" i="1"/>
  <c r="F59" i="1"/>
  <c r="F60" i="1"/>
  <c r="F61" i="1"/>
  <c r="G50" i="1"/>
  <c r="F50" i="1"/>
  <c r="G38" i="1"/>
  <c r="G39" i="1"/>
  <c r="G40" i="1"/>
  <c r="G41" i="1"/>
  <c r="G42" i="1"/>
  <c r="G43" i="1"/>
  <c r="G44" i="1"/>
  <c r="G45" i="1"/>
  <c r="G46" i="1"/>
  <c r="F38" i="1"/>
  <c r="F39" i="1"/>
  <c r="F40" i="1"/>
  <c r="F41" i="1"/>
  <c r="F42" i="1"/>
  <c r="F43" i="1"/>
  <c r="F44" i="1"/>
  <c r="F45" i="1"/>
  <c r="F46" i="1"/>
  <c r="G37" i="1"/>
  <c r="F37" i="1"/>
  <c r="G26" i="1"/>
  <c r="G27" i="1"/>
  <c r="G28" i="1"/>
  <c r="G29" i="1"/>
  <c r="G30" i="1"/>
  <c r="G31" i="1"/>
  <c r="G32" i="1"/>
  <c r="G33" i="1"/>
  <c r="F26" i="1"/>
  <c r="F27" i="1"/>
  <c r="F28" i="1"/>
  <c r="F29" i="1"/>
  <c r="F30" i="1"/>
  <c r="F31" i="1"/>
  <c r="F32" i="1"/>
  <c r="F33" i="1"/>
  <c r="G25" i="1"/>
  <c r="F25" i="1"/>
  <c r="G13" i="1"/>
  <c r="G14" i="1"/>
  <c r="G15" i="1"/>
  <c r="G16" i="1"/>
  <c r="G17" i="1"/>
  <c r="G18" i="1"/>
  <c r="G19" i="1"/>
  <c r="G20" i="1"/>
  <c r="G21" i="1"/>
  <c r="F13" i="1"/>
  <c r="F14" i="1"/>
  <c r="F15" i="1"/>
  <c r="F16" i="1"/>
  <c r="F17" i="1"/>
  <c r="F18" i="1"/>
  <c r="F19" i="1"/>
  <c r="F20" i="1"/>
  <c r="F21" i="1"/>
  <c r="G12" i="1"/>
  <c r="F12" i="1"/>
  <c r="R22" i="1" l="1"/>
  <c r="S62" i="1"/>
  <c r="S22" i="1"/>
  <c r="R34" i="1"/>
  <c r="R47" i="1"/>
  <c r="R70" i="1"/>
  <c r="S84" i="1"/>
  <c r="S34" i="1"/>
  <c r="S47" i="1"/>
  <c r="S70" i="1"/>
  <c r="I84" i="1"/>
  <c r="H84" i="1"/>
  <c r="I70" i="1"/>
  <c r="H70" i="1"/>
  <c r="I62" i="1"/>
  <c r="H62" i="1"/>
  <c r="I47" i="1"/>
  <c r="H47" i="1"/>
  <c r="I34" i="1"/>
  <c r="H34" i="1"/>
  <c r="I22" i="1"/>
  <c r="H22" i="1"/>
  <c r="R86" i="1" l="1"/>
  <c r="S86" i="1"/>
  <c r="I86" i="1"/>
  <c r="H86" i="1"/>
  <c r="O84" i="1" l="1"/>
  <c r="P84" i="1"/>
  <c r="P86" i="1" l="1"/>
  <c r="O86" i="1"/>
</calcChain>
</file>

<file path=xl/sharedStrings.xml><?xml version="1.0" encoding="utf-8"?>
<sst xmlns="http://schemas.openxmlformats.org/spreadsheetml/2006/main" count="220" uniqueCount="80">
  <si>
    <t>Артикул</t>
  </si>
  <si>
    <t>Ед. изм.</t>
  </si>
  <si>
    <t>л</t>
  </si>
  <si>
    <t>кг</t>
  </si>
  <si>
    <t>шт</t>
  </si>
  <si>
    <t>Общее количество</t>
  </si>
  <si>
    <t>Плановая цена за единицу</t>
  </si>
  <si>
    <t>руб. без НДС</t>
  </si>
  <si>
    <t>руб. с НДС</t>
  </si>
  <si>
    <t>Плановая общая стоимость позиции</t>
  </si>
  <si>
    <t>Производитель, страна происхождения</t>
  </si>
  <si>
    <t>Характеристика</t>
  </si>
  <si>
    <t>Цена за единицу продукции Участника</t>
  </si>
  <si>
    <t>руб. без НДС и тр. расходами</t>
  </si>
  <si>
    <t>руб. с НДС и тр. расходами</t>
  </si>
  <si>
    <t>Наименование продукции</t>
  </si>
  <si>
    <t>Общая стоимость позиции Участника</t>
  </si>
  <si>
    <t>1.1 филиал АО "ДРСК" "Амурские ЭС"</t>
  </si>
  <si>
    <t>№ п/п</t>
  </si>
  <si>
    <t>Отгрузочные реквизиты: ст. Благовещенск Заб. Ж.Д., Код-954704, код предприятия-9533, ОКПО-97987579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675003, Амурская область, г. Благовещенск, ул. Театральная, 179</t>
  </si>
  <si>
    <t>ИТОГО по филиалу Амурские ЭС:</t>
  </si>
  <si>
    <t>1.2. филиал АО "ДРСК" "Приморские электрические сети"</t>
  </si>
  <si>
    <t>ИТОГО по филиалу Приморские ЭС:</t>
  </si>
  <si>
    <t>1.3. филиал АО "ДРСК" "Хабаровские электрические сети" СП Северные ЭС</t>
  </si>
  <si>
    <t>ИТОГО по филиалу Хабаровские ЭС-СП Северные ЭС:</t>
  </si>
  <si>
    <t>1.4. филиал АО "ДРСК" "Хабаровские электрические сети" СП Центральные ЭС</t>
  </si>
  <si>
    <t>ИТОГО по филиалу Хабаровские ЭС-СП Центральные ЭС:</t>
  </si>
  <si>
    <t>1.5. филиал АО "ДРСК" "ЭС ЕАО"</t>
  </si>
  <si>
    <t>ИТОГО по филиалу ЭС ЕАО:</t>
  </si>
  <si>
    <t>Отгрузочные реквизиты: ст. Биробиджан-1 ДВЖД, Код-962804, код предприятия-9532, ОКПО-00106477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679011, ЕАО, г. Биробиджан, ул. Черноморская, 6</t>
  </si>
  <si>
    <t>1.6. филиал АО "Южно-Якутские электрические сети"</t>
  </si>
  <si>
    <t>ИТОГО по филиалу ЮЯЭС:</t>
  </si>
  <si>
    <t xml:space="preserve">Отгрузочные реквизиты для транспортной компании: Республика Саха (Якутия), г. Алдан, ул. Тарабукина 60а (для филиала АО "ДРСК" "ЮЯЭС")        </t>
  </si>
  <si>
    <t>ВСЕГО по всем филиалам:</t>
  </si>
  <si>
    <t>Фасовка (указать фасовку продукции согласно требования ТЗ п. 2.4.)</t>
  </si>
  <si>
    <t>1. Перечень и характеристики закупаемой продукции</t>
  </si>
  <si>
    <t xml:space="preserve">Отгрузочные реквизиты: ст. Уссурийск ДВЖД, Код-988306, код предприятия-2452, ОКПО-97053894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692524, Приморский край, г. Уссурийск, ул. Ровная, 22А                                                                                  </t>
  </si>
  <si>
    <t>Отгрузочные реквизиты: ст. Комсомольск-на-Амуре ДВЖД, Код-960103, код предприятия-9531, ОКПО-98097847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681000, г. Комсомольск-на-Амуре, ул. Аллея Труда, 16А</t>
  </si>
  <si>
    <t>Отгрузочные реквизиты: ст. Хабаровск-2 ДВЖД, Код-970001, код предприятия-9531, ОКПО-98097847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680009, Хабаровский край, г. Хабаровск, ул. Промышленная, 13</t>
  </si>
  <si>
    <t>Фактическое количество, предложенное Участником</t>
  </si>
  <si>
    <t>Герметик силиконовый</t>
  </si>
  <si>
    <t>Пентэласт 1100 (310мл)</t>
  </si>
  <si>
    <t>Смазка</t>
  </si>
  <si>
    <t>Шрус-4</t>
  </si>
  <si>
    <t>Смазка MOLYKOTE</t>
  </si>
  <si>
    <t>33Medium туб 100гр.</t>
  </si>
  <si>
    <t>Смазка WD-40</t>
  </si>
  <si>
    <t>WD-40</t>
  </si>
  <si>
    <t>Смазка графитная УСсА</t>
  </si>
  <si>
    <t>ГОСТ 3333-80</t>
  </si>
  <si>
    <t>Смазка защитная</t>
  </si>
  <si>
    <t>GN 250</t>
  </si>
  <si>
    <t>Смазка Литол -24</t>
  </si>
  <si>
    <t>ГОСТ 21150-87</t>
  </si>
  <si>
    <t>смазка ЦИАТИМ-201</t>
  </si>
  <si>
    <t>ГОСТ 6267-74</t>
  </si>
  <si>
    <t>Смазка ЦИАТИМ-221</t>
  </si>
  <si>
    <t>ГОСТ 9433-80</t>
  </si>
  <si>
    <t>Смазка электропроводящая</t>
  </si>
  <si>
    <t>ЭПС-98 10434-82</t>
  </si>
  <si>
    <t>Материалы и оборудование на эксплуатационные расходы (4.2.)</t>
  </si>
  <si>
    <t>ЦИАТИМ-203 ГОСТ 8773-73</t>
  </si>
  <si>
    <t>Смазка ведомой звездочки Husqvarna</t>
  </si>
  <si>
    <t>5036212-01,  50 гр.</t>
  </si>
  <si>
    <t>Смазка Унисма</t>
  </si>
  <si>
    <t>Унисма</t>
  </si>
  <si>
    <t>Общая стоимость позиции Участника по разделу 4.2.</t>
  </si>
  <si>
    <t>Смазка лиетиевая синяя</t>
  </si>
  <si>
    <t>ABRO LG-935 ( 454 гр)</t>
  </si>
  <si>
    <t>PEAK High- Temperature Red Lithium Grease</t>
  </si>
  <si>
    <t>Смазка многоцелевая пластичная</t>
  </si>
  <si>
    <t>ТЕХАСО Starplex EP 2</t>
  </si>
  <si>
    <t>Смазка ЦИАТИМ</t>
  </si>
  <si>
    <t>ЦАТИМ-208</t>
  </si>
  <si>
    <t>Смазка MOTUL Tech Grease 300 NLGI2</t>
  </si>
  <si>
    <t>MOTUL Tech Grease 300 NLGI2</t>
  </si>
  <si>
    <t>ТЕХНИЧЕСКОЕ ЗАДАНИЕ НА ПРОВЕДЕНИЕ ЗАКУПКИ смазок промышленных</t>
  </si>
  <si>
    <r>
      <t xml:space="preserve">2. Условия поставки продукции </t>
    </r>
    <r>
      <rPr>
        <u/>
        <sz val="12"/>
        <rFont val="Times New Roman"/>
        <family val="1"/>
        <charset val="204"/>
      </rPr>
      <t>(отборочные критерии)</t>
    </r>
    <r>
      <rPr>
        <sz val="12"/>
        <rFont val="Times New Roman"/>
        <family val="1"/>
        <charset val="204"/>
      </rPr>
      <t xml:space="preserve">.
2.1.Поставка продукции на склады Грузополучателей (филиалы АО «ДРСК»: «Амурские электрические сети», «Приморские электрические сети», «Хабаровские электрические сети» (СП «Северные электрические сети» г. Комсомольск-на-Амуре), «Хабаровские электрические сети» (СП «Центральные электрические сети» г. Хабаровск), ЭС ЕАО и «Южно-Якутские электрические сети») осуществляется:  </t>
    </r>
    <r>
      <rPr>
        <b/>
        <sz val="12"/>
        <rFont val="Times New Roman"/>
        <family val="1"/>
        <charset val="204"/>
      </rPr>
      <t>до 28 февраля 2018г</t>
    </r>
    <r>
      <rPr>
        <sz val="12"/>
        <rFont val="Times New Roman"/>
        <family val="1"/>
        <charset val="204"/>
      </rPr>
      <t xml:space="preserve">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2.2.Гарантийный срок на поставляемую продукцию должен соответствовать гарантийному сроку  изготовителя.                                                                                                                                                                                                                                                                                            2.3. Продукция должна быть новой не ранее 2017г. выпуска и ранее не используемой.                                                                                                                                                                                                                                                                                                                                                                                                                                                                                                                                                                                                                                                
3. Условия оплаты </t>
    </r>
    <r>
      <rPr>
        <u/>
        <sz val="12"/>
        <rFont val="Times New Roman"/>
        <family val="1"/>
        <charset val="204"/>
      </rPr>
      <t>(отборочные критерии)</t>
    </r>
    <r>
      <rPr>
        <sz val="12"/>
        <rFont val="Times New Roman"/>
        <family val="1"/>
        <charset val="204"/>
      </rPr>
      <t>.
3.1.  Расчет за поставленный товар производится в течение 30 календарных дней с даты получения Товара и подписания товарной накладной (ТОРГ-12)                                                                                                                                                                                                                                                                                    4. Требования к участнику (</t>
    </r>
    <r>
      <rPr>
        <u/>
        <sz val="12"/>
        <rFont val="Times New Roman"/>
        <family val="1"/>
        <charset val="204"/>
      </rPr>
      <t>отборочные критерии</t>
    </r>
    <r>
      <rPr>
        <sz val="12"/>
        <rFont val="Times New Roman"/>
        <family val="1"/>
        <charset val="204"/>
      </rPr>
      <t xml:space="preserve">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4.1. Участник должен предоставить документы, подтверждающие качество продукции со сроком действия на период поставки продукции (сертификаты и декларации сответствия, паспорта качества), а так же соответствовать требованиям, указанным в таблице 1 столбец 3.
4.2. Участник должен указать в составе технико-коммерческого предложения Производителя предлагаемой продукции, а также представить технические характеристики предлагаемой продукции. В случае если Участник не указал Производителя или не представил технические характеристики предлагаемой продукции, Заказчик имеет право отклонить заявку Участника.
4.3.Участник, признанный победителем закупочной процедуры, в течение 5 рабочих дней после размещения итогового протокола по выбору победителя, на сайте www.zakupki.gov.ru (до заключения договора), должен предоставить в адрес Заказчика письмо - подтверждение завода-изготовителя о согласии на поставку смазок промышленных.
В случае не предоставления документов, указанных в пункте 4.3 настоящего технического задания Участник считается утратившим статус победителя.
4.4.Участник должен принять во внимание, что ссылка на марку (тип) продукции, носит описательный, а не обязательный характер. В случае если Участником предлагаются аналоги требуемой Заказчику продукции, в составе своего предложения он должен в обязательном порядке предоставить подробное техническое описание предлагаемого к поставке аналога. Отсутствие в составе технико-коммерческого предложения подробного технического описания аналогов продукции может являться причиной отклонения предложения Участника.   Аналогичная продукция - это продукция, которая по техническим и функциональным характеристикам не уступают характеристикам, заявленным в закупочной документации, в том числе по гарантийным срокам и срокам эксплуатации.
В случае предложения аналогов, Участнику необходимо обеспечить выполнение следующих условий: 
- Для оценки возможности использования предлагаемой аналогичной продукции, предложение Участника должно содержать подробную техническую информацию в объеме соответствующем техническим требованиям, указанным Заказчиком в закупочной документации.                                                                                                                                                                                                                                                                                                                                                                                                          
</t>
    </r>
    <r>
      <rPr>
        <b/>
        <sz val="12"/>
        <rFont val="Times New Roman"/>
        <family val="1"/>
        <charset val="204"/>
      </rPr>
      <t>Зам. начальника департамента МТО - начальник отдела МТС                                                                                О.П. Машкина</t>
    </r>
    <r>
      <rPr>
        <sz val="12"/>
        <rFont val="Times New Roman"/>
        <family val="1"/>
        <charset val="204"/>
      </rPr>
      <t xml:space="preserve">
Горева В.С.
Тел./ Факс:397-309,
Е-mail: mto7@drsk.ru</t>
    </r>
  </si>
  <si>
    <t>Приложение 1 к Закупочной документации</t>
  </si>
  <si>
    <t>таб.1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</si>
</sst>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11" x14ac:knownFonts="1">
    <font>
      <sz val="8"/>
      <name val="Arial"/>
    </font>
    <font>
      <sz val="8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0"/>
      <name val="Arial"/>
      <family val="2"/>
      <charset val="204"/>
    </font>
    <font>
      <u/>
      <sz val="12"/>
      <name val="Times New Roman"/>
      <family val="1"/>
      <charset val="204"/>
    </font>
    <font>
      <b/>
      <sz val="10"/>
      <name val="Arial"/>
      <family val="2"/>
      <charset val="204"/>
    </font>
    <font>
      <u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1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2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0" fillId="0" borderId="0" xfId="0" applyFill="1" applyAlignment="1">
      <alignment vertical="top" wrapText="1"/>
    </xf>
    <xf numFmtId="0" fontId="0" fillId="0" borderId="0" xfId="0" applyFill="1"/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4" fontId="0" fillId="0" borderId="1" xfId="0" applyNumberFormat="1" applyFill="1" applyBorder="1" applyAlignment="1">
      <alignment horizontal="center" vertical="top"/>
    </xf>
    <xf numFmtId="0" fontId="0" fillId="0" borderId="0" xfId="0" applyAlignment="1">
      <alignment horizontal="center"/>
    </xf>
    <xf numFmtId="4" fontId="0" fillId="0" borderId="1" xfId="0" applyNumberFormat="1" applyFill="1" applyBorder="1" applyAlignment="1">
      <alignment horizontal="center"/>
    </xf>
    <xf numFmtId="4" fontId="0" fillId="0" borderId="0" xfId="0" applyNumberFormat="1"/>
    <xf numFmtId="0" fontId="2" fillId="0" borderId="1" xfId="0" applyFont="1" applyFill="1" applyBorder="1"/>
    <xf numFmtId="0" fontId="2" fillId="0" borderId="1" xfId="0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center" vertical="top"/>
    </xf>
    <xf numFmtId="4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horizontal="right" vertical="top"/>
    </xf>
    <xf numFmtId="0" fontId="3" fillId="0" borderId="0" xfId="0" applyFont="1" applyFill="1"/>
    <xf numFmtId="0" fontId="2" fillId="0" borderId="1" xfId="0" applyFont="1" applyFill="1" applyBorder="1" applyAlignment="1">
      <alignment vertical="top" wrapText="1"/>
    </xf>
    <xf numFmtId="0" fontId="2" fillId="0" borderId="0" xfId="0" applyFont="1" applyFill="1"/>
    <xf numFmtId="0" fontId="7" fillId="0" borderId="1" xfId="0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center" vertical="top"/>
    </xf>
    <xf numFmtId="4" fontId="9" fillId="0" borderId="1" xfId="0" applyNumberFormat="1" applyFont="1" applyFill="1" applyBorder="1" applyAlignment="1">
      <alignment horizontal="center"/>
    </xf>
    <xf numFmtId="0" fontId="9" fillId="0" borderId="1" xfId="0" applyFont="1" applyFill="1" applyBorder="1"/>
    <xf numFmtId="4" fontId="9" fillId="0" borderId="1" xfId="0" applyNumberFormat="1" applyFont="1" applyFill="1" applyBorder="1" applyAlignment="1">
      <alignment horizontal="right" vertical="top"/>
    </xf>
    <xf numFmtId="0" fontId="2" fillId="0" borderId="1" xfId="0" applyFont="1" applyBorder="1"/>
    <xf numFmtId="0" fontId="2" fillId="0" borderId="1" xfId="0" applyFont="1" applyBorder="1" applyAlignment="1"/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0" xfId="0" applyFont="1"/>
    <xf numFmtId="4" fontId="2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/>
    <xf numFmtId="0" fontId="5" fillId="0" borderId="1" xfId="0" applyFont="1" applyBorder="1" applyAlignment="1">
      <alignment horizontal="left"/>
    </xf>
    <xf numFmtId="4" fontId="5" fillId="0" borderId="1" xfId="0" applyNumberFormat="1" applyFont="1" applyBorder="1" applyAlignment="1">
      <alignment horizontal="center"/>
    </xf>
    <xf numFmtId="0" fontId="5" fillId="0" borderId="1" xfId="0" applyFont="1" applyBorder="1"/>
    <xf numFmtId="0" fontId="5" fillId="0" borderId="0" xfId="0" applyFont="1"/>
    <xf numFmtId="0" fontId="5" fillId="0" borderId="0" xfId="1" applyFont="1" applyAlignment="1">
      <alignment horizontal="center" vertical="top" wrapText="1"/>
    </xf>
    <xf numFmtId="0" fontId="0" fillId="0" borderId="0" xfId="0" applyAlignment="1"/>
    <xf numFmtId="0" fontId="5" fillId="0" borderId="0" xfId="1" applyFont="1" applyAlignment="1"/>
    <xf numFmtId="4" fontId="2" fillId="0" borderId="1" xfId="0" applyNumberFormat="1" applyFont="1" applyFill="1" applyBorder="1"/>
    <xf numFmtId="0" fontId="0" fillId="0" borderId="1" xfId="0" applyBorder="1" applyAlignment="1">
      <alignment horizontal="left" vertical="top" wrapText="1"/>
    </xf>
    <xf numFmtId="1" fontId="0" fillId="0" borderId="1" xfId="0" applyNumberFormat="1" applyBorder="1" applyAlignment="1">
      <alignment horizontal="right" vertical="top"/>
    </xf>
    <xf numFmtId="4" fontId="0" fillId="0" borderId="1" xfId="0" applyNumberFormat="1" applyBorder="1" applyAlignment="1">
      <alignment horizontal="right" vertical="top"/>
    </xf>
    <xf numFmtId="2" fontId="0" fillId="0" borderId="1" xfId="0" applyNumberFormat="1" applyBorder="1" applyAlignment="1">
      <alignment horizontal="right" vertical="top"/>
    </xf>
    <xf numFmtId="164" fontId="0" fillId="0" borderId="1" xfId="0" applyNumberFormat="1" applyBorder="1" applyAlignment="1">
      <alignment horizontal="right" vertical="top"/>
    </xf>
    <xf numFmtId="165" fontId="0" fillId="0" borderId="1" xfId="0" applyNumberFormat="1" applyBorder="1" applyAlignment="1">
      <alignment horizontal="right" vertical="top"/>
    </xf>
    <xf numFmtId="0" fontId="0" fillId="0" borderId="1" xfId="0" applyBorder="1" applyAlignment="1">
      <alignment vertical="top" wrapText="1"/>
    </xf>
    <xf numFmtId="0" fontId="0" fillId="0" borderId="0" xfId="0" applyAlignment="1"/>
    <xf numFmtId="0" fontId="5" fillId="0" borderId="0" xfId="1" applyFont="1" applyAlignment="1">
      <alignment horizontal="center" vertical="top" wrapText="1"/>
    </xf>
    <xf numFmtId="0" fontId="5" fillId="0" borderId="0" xfId="1" applyFont="1" applyAlignment="1"/>
    <xf numFmtId="49" fontId="3" fillId="0" borderId="4" xfId="0" applyNumberFormat="1" applyFont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49" fontId="0" fillId="0" borderId="4" xfId="0" applyNumberFormat="1" applyBorder="1" applyAlignment="1">
      <alignment horizontal="center" vertical="center"/>
    </xf>
    <xf numFmtId="49" fontId="0" fillId="0" borderId="0" xfId="0" applyNumberFormat="1" applyFill="1" applyAlignment="1">
      <alignment vertical="center"/>
    </xf>
    <xf numFmtId="0" fontId="1" fillId="0" borderId="0" xfId="0" applyFont="1" applyAlignment="1"/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5" fillId="0" borderId="0" xfId="1" applyFont="1" applyAlignment="1">
      <alignment horizontal="left"/>
    </xf>
    <xf numFmtId="0" fontId="0" fillId="0" borderId="0" xfId="0" applyAlignment="1"/>
    <xf numFmtId="0" fontId="5" fillId="0" borderId="0" xfId="1" applyFont="1" applyAlignment="1">
      <alignment horizontal="center" vertical="top" wrapText="1"/>
    </xf>
    <xf numFmtId="0" fontId="5" fillId="0" borderId="0" xfId="1" applyFont="1" applyAlignment="1"/>
    <xf numFmtId="0" fontId="4" fillId="0" borderId="0" xfId="0" applyFont="1" applyAlignment="1">
      <alignment wrapText="1"/>
    </xf>
    <xf numFmtId="0" fontId="6" fillId="0" borderId="1" xfId="0" applyFont="1" applyBorder="1" applyAlignment="1">
      <alignment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S94"/>
  <sheetViews>
    <sheetView tabSelected="1" view="pageBreakPreview" zoomScaleNormal="100" zoomScaleSheetLayoutView="100" workbookViewId="0">
      <selection activeCell="A88" sqref="A88:S94"/>
    </sheetView>
  </sheetViews>
  <sheetFormatPr defaultColWidth="10.1640625" defaultRowHeight="11.45" customHeight="1" outlineLevelRow="3" x14ac:dyDescent="0.2"/>
  <cols>
    <col min="1" max="1" width="10.1640625" style="10"/>
    <col min="2" max="2" width="47.83203125" style="40" customWidth="1"/>
    <col min="3" max="3" width="32.83203125" style="1" customWidth="1"/>
    <col min="4" max="4" width="6.6640625" style="10" customWidth="1"/>
    <col min="5" max="6" width="14.1640625" style="10" customWidth="1"/>
    <col min="7" max="7" width="17.83203125" style="10" customWidth="1"/>
    <col min="8" max="8" width="19" style="10" customWidth="1"/>
    <col min="9" max="9" width="19.83203125" style="10" customWidth="1"/>
    <col min="10" max="11" width="21.83203125" customWidth="1"/>
    <col min="13" max="13" width="15.1640625" customWidth="1"/>
    <col min="17" max="17" width="12.83203125" style="12" customWidth="1"/>
    <col min="19" max="19" width="12.1640625" customWidth="1"/>
  </cols>
  <sheetData>
    <row r="1" spans="1:19" ht="11.45" customHeight="1" x14ac:dyDescent="0.2">
      <c r="C1" s="2"/>
    </row>
    <row r="2" spans="1:19" ht="11.45" customHeight="1" x14ac:dyDescent="0.2">
      <c r="C2" s="2"/>
      <c r="M2" t="s">
        <v>78</v>
      </c>
      <c r="O2" s="59"/>
      <c r="P2" s="50"/>
      <c r="Q2" s="50"/>
      <c r="R2" s="50"/>
      <c r="S2" s="50"/>
    </row>
    <row r="3" spans="1:19" ht="7.5" customHeight="1" x14ac:dyDescent="0.25">
      <c r="B3" s="41"/>
      <c r="C3" s="75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</row>
    <row r="4" spans="1:19" ht="20.25" customHeight="1" x14ac:dyDescent="0.2">
      <c r="B4" s="77" t="s">
        <v>76</v>
      </c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39"/>
    </row>
    <row r="5" spans="1:19" s="1" customFormat="1" ht="14.25" customHeight="1" x14ac:dyDescent="0.25">
      <c r="A5" s="10"/>
      <c r="B5" s="78" t="s">
        <v>35</v>
      </c>
      <c r="C5" s="76"/>
      <c r="D5" s="76"/>
      <c r="E5" s="76"/>
      <c r="F5" s="76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</row>
    <row r="6" spans="1:19" s="2" customFormat="1" ht="14.25" customHeight="1" x14ac:dyDescent="0.25">
      <c r="A6" s="10"/>
      <c r="B6" s="52" t="s">
        <v>79</v>
      </c>
      <c r="C6" s="50"/>
      <c r="D6" s="50"/>
      <c r="E6" s="50"/>
      <c r="F6" s="50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</row>
    <row r="7" spans="1:19" s="5" customFormat="1" ht="26.1" customHeight="1" x14ac:dyDescent="0.2">
      <c r="A7" s="60" t="s">
        <v>18</v>
      </c>
      <c r="B7" s="60" t="s">
        <v>15</v>
      </c>
      <c r="C7" s="65" t="s">
        <v>0</v>
      </c>
      <c r="D7" s="65" t="s">
        <v>1</v>
      </c>
      <c r="E7" s="65" t="s">
        <v>5</v>
      </c>
      <c r="F7" s="65" t="s">
        <v>6</v>
      </c>
      <c r="G7" s="65"/>
      <c r="H7" s="65" t="s">
        <v>9</v>
      </c>
      <c r="I7" s="65"/>
      <c r="J7" s="4" t="s">
        <v>10</v>
      </c>
      <c r="K7" s="60" t="s">
        <v>34</v>
      </c>
      <c r="L7" s="65" t="s">
        <v>11</v>
      </c>
      <c r="M7" s="65" t="s">
        <v>12</v>
      </c>
      <c r="N7" s="65"/>
      <c r="O7" s="65" t="s">
        <v>16</v>
      </c>
      <c r="P7" s="65"/>
      <c r="Q7" s="65" t="s">
        <v>60</v>
      </c>
      <c r="R7" s="65"/>
      <c r="S7" s="65"/>
    </row>
    <row r="8" spans="1:19" s="5" customFormat="1" ht="43.5" customHeight="1" x14ac:dyDescent="0.2">
      <c r="A8" s="63"/>
      <c r="B8" s="61"/>
      <c r="C8" s="65"/>
      <c r="D8" s="65"/>
      <c r="E8" s="65"/>
      <c r="F8" s="65" t="s">
        <v>7</v>
      </c>
      <c r="G8" s="65" t="s">
        <v>8</v>
      </c>
      <c r="H8" s="65" t="s">
        <v>7</v>
      </c>
      <c r="I8" s="65" t="s">
        <v>8</v>
      </c>
      <c r="J8" s="65"/>
      <c r="K8" s="73"/>
      <c r="L8" s="72"/>
      <c r="M8" s="65" t="s">
        <v>7</v>
      </c>
      <c r="N8" s="65" t="s">
        <v>8</v>
      </c>
      <c r="O8" s="65" t="s">
        <v>7</v>
      </c>
      <c r="P8" s="65" t="s">
        <v>8</v>
      </c>
      <c r="Q8" s="66" t="s">
        <v>39</v>
      </c>
      <c r="R8" s="65" t="s">
        <v>66</v>
      </c>
      <c r="S8" s="65"/>
    </row>
    <row r="9" spans="1:19" s="6" customFormat="1" ht="42.75" customHeight="1" x14ac:dyDescent="0.2">
      <c r="A9" s="64"/>
      <c r="B9" s="62"/>
      <c r="C9" s="65"/>
      <c r="D9" s="65"/>
      <c r="E9" s="65"/>
      <c r="F9" s="65"/>
      <c r="G9" s="65"/>
      <c r="H9" s="65"/>
      <c r="I9" s="65"/>
      <c r="J9" s="72"/>
      <c r="K9" s="74"/>
      <c r="L9" s="72"/>
      <c r="M9" s="65"/>
      <c r="N9" s="65"/>
      <c r="O9" s="65"/>
      <c r="P9" s="65"/>
      <c r="Q9" s="67"/>
      <c r="R9" s="4" t="s">
        <v>13</v>
      </c>
      <c r="S9" s="4" t="s">
        <v>14</v>
      </c>
    </row>
    <row r="10" spans="1:19" s="58" customFormat="1" ht="17.25" customHeight="1" x14ac:dyDescent="0.2">
      <c r="A10" s="53">
        <v>1</v>
      </c>
      <c r="B10" s="54">
        <v>2</v>
      </c>
      <c r="C10" s="55">
        <v>3</v>
      </c>
      <c r="D10" s="55">
        <v>4</v>
      </c>
      <c r="E10" s="55">
        <v>5</v>
      </c>
      <c r="F10" s="55">
        <v>6</v>
      </c>
      <c r="G10" s="55">
        <v>7</v>
      </c>
      <c r="H10" s="55">
        <v>8</v>
      </c>
      <c r="I10" s="55">
        <v>9</v>
      </c>
      <c r="J10" s="56">
        <v>10</v>
      </c>
      <c r="K10" s="57">
        <v>11</v>
      </c>
      <c r="L10" s="56">
        <v>12</v>
      </c>
      <c r="M10" s="55">
        <v>13</v>
      </c>
      <c r="N10" s="55">
        <v>14</v>
      </c>
      <c r="O10" s="55">
        <v>15</v>
      </c>
      <c r="P10" s="55">
        <v>16</v>
      </c>
      <c r="Q10" s="55">
        <v>17</v>
      </c>
      <c r="R10" s="55">
        <v>18</v>
      </c>
      <c r="S10" s="55">
        <v>19</v>
      </c>
    </row>
    <row r="11" spans="1:19" s="6" customFormat="1" ht="21.75" customHeight="1" x14ac:dyDescent="0.25">
      <c r="A11" s="70" t="s">
        <v>17</v>
      </c>
      <c r="B11" s="80"/>
      <c r="C11" s="80"/>
      <c r="D11" s="80"/>
      <c r="E11" s="80"/>
      <c r="F11" s="80"/>
      <c r="G11" s="80"/>
      <c r="H11" s="80"/>
      <c r="I11" s="80"/>
      <c r="J11" s="80"/>
      <c r="K11" s="80"/>
      <c r="L11" s="80"/>
      <c r="M11" s="80"/>
      <c r="N11" s="80"/>
      <c r="O11" s="80"/>
      <c r="P11" s="80"/>
      <c r="Q11" s="80"/>
      <c r="R11" s="80"/>
      <c r="S11" s="80"/>
    </row>
    <row r="12" spans="1:19" s="6" customFormat="1" ht="11.1" customHeight="1" outlineLevel="3" x14ac:dyDescent="0.2">
      <c r="A12" s="8">
        <v>1</v>
      </c>
      <c r="B12" s="49" t="s">
        <v>40</v>
      </c>
      <c r="C12" s="43" t="s">
        <v>41</v>
      </c>
      <c r="D12" s="43" t="s">
        <v>4</v>
      </c>
      <c r="E12" s="44">
        <v>3</v>
      </c>
      <c r="F12" s="9">
        <f>H12/E12</f>
        <v>677.9666666666667</v>
      </c>
      <c r="G12" s="11">
        <f>I12/E12</f>
        <v>800</v>
      </c>
      <c r="H12" s="45">
        <v>2033.9</v>
      </c>
      <c r="I12" s="45">
        <v>2400</v>
      </c>
      <c r="J12" s="7"/>
      <c r="K12" s="7"/>
      <c r="L12" s="7"/>
      <c r="M12" s="11"/>
      <c r="N12" s="11"/>
      <c r="O12" s="11">
        <f>Q12*M12</f>
        <v>0</v>
      </c>
      <c r="P12" s="11">
        <f>Q12*N12</f>
        <v>0</v>
      </c>
      <c r="Q12" s="9"/>
      <c r="R12" s="11">
        <f>Q12*M12</f>
        <v>0</v>
      </c>
      <c r="S12" s="11">
        <f>Q12*N12</f>
        <v>0</v>
      </c>
    </row>
    <row r="13" spans="1:19" s="6" customFormat="1" ht="11.1" customHeight="1" outlineLevel="3" x14ac:dyDescent="0.2">
      <c r="A13" s="8">
        <v>2</v>
      </c>
      <c r="B13" s="49" t="s">
        <v>42</v>
      </c>
      <c r="C13" s="43" t="s">
        <v>43</v>
      </c>
      <c r="D13" s="43" t="s">
        <v>3</v>
      </c>
      <c r="E13" s="44">
        <v>10</v>
      </c>
      <c r="F13" s="9">
        <f t="shared" ref="F13:F21" si="0">H13/E13</f>
        <v>262.71199999999999</v>
      </c>
      <c r="G13" s="11">
        <f t="shared" ref="G13:G21" si="1">I13/E13</f>
        <v>310</v>
      </c>
      <c r="H13" s="45">
        <v>2627.12</v>
      </c>
      <c r="I13" s="45">
        <v>3100</v>
      </c>
      <c r="J13" s="7"/>
      <c r="K13" s="7"/>
      <c r="L13" s="7"/>
      <c r="M13" s="11"/>
      <c r="N13" s="11"/>
      <c r="O13" s="11">
        <f t="shared" ref="O13:O21" si="2">Q13*M13</f>
        <v>0</v>
      </c>
      <c r="P13" s="11">
        <f t="shared" ref="P13:P21" si="3">Q13*N13</f>
        <v>0</v>
      </c>
      <c r="Q13" s="9"/>
      <c r="R13" s="11">
        <f t="shared" ref="R13:R21" si="4">Q13*M13</f>
        <v>0</v>
      </c>
      <c r="S13" s="11">
        <f t="shared" ref="S13:S21" si="5">Q13*N13</f>
        <v>0</v>
      </c>
    </row>
    <row r="14" spans="1:19" s="6" customFormat="1" ht="11.1" customHeight="1" outlineLevel="3" x14ac:dyDescent="0.2">
      <c r="A14" s="8">
        <v>3</v>
      </c>
      <c r="B14" s="49" t="s">
        <v>44</v>
      </c>
      <c r="C14" s="43" t="s">
        <v>45</v>
      </c>
      <c r="D14" s="43" t="s">
        <v>4</v>
      </c>
      <c r="E14" s="44">
        <v>4</v>
      </c>
      <c r="F14" s="9">
        <f t="shared" si="0"/>
        <v>423.73</v>
      </c>
      <c r="G14" s="11">
        <f t="shared" si="1"/>
        <v>500</v>
      </c>
      <c r="H14" s="45">
        <v>1694.92</v>
      </c>
      <c r="I14" s="45">
        <v>2000</v>
      </c>
      <c r="J14" s="7"/>
      <c r="K14" s="7"/>
      <c r="L14" s="7"/>
      <c r="M14" s="11"/>
      <c r="N14" s="11"/>
      <c r="O14" s="11">
        <f>Q14*M14</f>
        <v>0</v>
      </c>
      <c r="P14" s="11">
        <f t="shared" si="3"/>
        <v>0</v>
      </c>
      <c r="Q14" s="9"/>
      <c r="R14" s="11">
        <f t="shared" si="4"/>
        <v>0</v>
      </c>
      <c r="S14" s="11">
        <f t="shared" si="5"/>
        <v>0</v>
      </c>
    </row>
    <row r="15" spans="1:19" s="6" customFormat="1" ht="11.1" customHeight="1" outlineLevel="3" x14ac:dyDescent="0.2">
      <c r="A15" s="8">
        <v>4</v>
      </c>
      <c r="B15" s="49" t="s">
        <v>46</v>
      </c>
      <c r="C15" s="43" t="s">
        <v>47</v>
      </c>
      <c r="D15" s="43" t="s">
        <v>2</v>
      </c>
      <c r="E15" s="44">
        <v>22</v>
      </c>
      <c r="F15" s="9">
        <f t="shared" si="0"/>
        <v>479.61999999999995</v>
      </c>
      <c r="G15" s="11">
        <f t="shared" si="1"/>
        <v>565.95045454545459</v>
      </c>
      <c r="H15" s="45">
        <v>10551.64</v>
      </c>
      <c r="I15" s="45">
        <v>12450.91</v>
      </c>
      <c r="J15" s="7"/>
      <c r="K15" s="7"/>
      <c r="L15" s="7"/>
      <c r="M15" s="11"/>
      <c r="N15" s="11"/>
      <c r="O15" s="11">
        <f t="shared" si="2"/>
        <v>0</v>
      </c>
      <c r="P15" s="11">
        <f t="shared" si="3"/>
        <v>0</v>
      </c>
      <c r="Q15" s="9"/>
      <c r="R15" s="11">
        <f t="shared" si="4"/>
        <v>0</v>
      </c>
      <c r="S15" s="11">
        <f t="shared" si="5"/>
        <v>0</v>
      </c>
    </row>
    <row r="16" spans="1:19" s="6" customFormat="1" ht="11.1" customHeight="1" outlineLevel="3" x14ac:dyDescent="0.2">
      <c r="A16" s="8">
        <v>5</v>
      </c>
      <c r="B16" s="49" t="s">
        <v>48</v>
      </c>
      <c r="C16" s="43" t="s">
        <v>49</v>
      </c>
      <c r="D16" s="43" t="s">
        <v>3</v>
      </c>
      <c r="E16" s="44">
        <v>7</v>
      </c>
      <c r="F16" s="9">
        <f t="shared" si="0"/>
        <v>118.64285714285714</v>
      </c>
      <c r="G16" s="11">
        <f t="shared" si="1"/>
        <v>140</v>
      </c>
      <c r="H16" s="46">
        <v>830.5</v>
      </c>
      <c r="I16" s="46">
        <v>980</v>
      </c>
      <c r="J16" s="7"/>
      <c r="K16" s="7"/>
      <c r="L16" s="7"/>
      <c r="M16" s="11"/>
      <c r="N16" s="11"/>
      <c r="O16" s="11">
        <f t="shared" si="2"/>
        <v>0</v>
      </c>
      <c r="P16" s="11">
        <f t="shared" si="3"/>
        <v>0</v>
      </c>
      <c r="Q16" s="9"/>
      <c r="R16" s="11">
        <f t="shared" si="4"/>
        <v>0</v>
      </c>
      <c r="S16" s="11">
        <f t="shared" si="5"/>
        <v>0</v>
      </c>
    </row>
    <row r="17" spans="1:19" s="6" customFormat="1" ht="11.1" customHeight="1" outlineLevel="3" x14ac:dyDescent="0.2">
      <c r="A17" s="8">
        <v>6</v>
      </c>
      <c r="B17" s="49" t="s">
        <v>50</v>
      </c>
      <c r="C17" s="43" t="s">
        <v>51</v>
      </c>
      <c r="D17" s="43" t="s">
        <v>4</v>
      </c>
      <c r="E17" s="44">
        <v>2</v>
      </c>
      <c r="F17" s="9">
        <f t="shared" si="0"/>
        <v>477.54</v>
      </c>
      <c r="G17" s="11">
        <f t="shared" si="1"/>
        <v>563.5</v>
      </c>
      <c r="H17" s="46">
        <v>955.08</v>
      </c>
      <c r="I17" s="45">
        <v>1127</v>
      </c>
      <c r="J17" s="7"/>
      <c r="K17" s="7"/>
      <c r="L17" s="7"/>
      <c r="M17" s="11"/>
      <c r="N17" s="11"/>
      <c r="O17" s="11">
        <f t="shared" si="2"/>
        <v>0</v>
      </c>
      <c r="P17" s="11">
        <f t="shared" si="3"/>
        <v>0</v>
      </c>
      <c r="Q17" s="9"/>
      <c r="R17" s="11">
        <f t="shared" si="4"/>
        <v>0</v>
      </c>
      <c r="S17" s="11">
        <f t="shared" si="5"/>
        <v>0</v>
      </c>
    </row>
    <row r="18" spans="1:19" s="6" customFormat="1" ht="11.1" customHeight="1" outlineLevel="3" x14ac:dyDescent="0.2">
      <c r="A18" s="8">
        <v>7</v>
      </c>
      <c r="B18" s="49" t="s">
        <v>52</v>
      </c>
      <c r="C18" s="43" t="s">
        <v>53</v>
      </c>
      <c r="D18" s="43" t="s">
        <v>3</v>
      </c>
      <c r="E18" s="46">
        <v>489</v>
      </c>
      <c r="F18" s="9">
        <f t="shared" si="0"/>
        <v>111.31862985685071</v>
      </c>
      <c r="G18" s="11">
        <f t="shared" si="1"/>
        <v>131.35597137014315</v>
      </c>
      <c r="H18" s="45">
        <v>54434.81</v>
      </c>
      <c r="I18" s="45">
        <v>64233.07</v>
      </c>
      <c r="J18" s="7"/>
      <c r="K18" s="7"/>
      <c r="L18" s="7"/>
      <c r="M18" s="11"/>
      <c r="N18" s="11"/>
      <c r="O18" s="11">
        <f t="shared" si="2"/>
        <v>0</v>
      </c>
      <c r="P18" s="11">
        <f t="shared" si="3"/>
        <v>0</v>
      </c>
      <c r="Q18" s="9"/>
      <c r="R18" s="11">
        <f t="shared" si="4"/>
        <v>0</v>
      </c>
      <c r="S18" s="11">
        <f t="shared" si="5"/>
        <v>0</v>
      </c>
    </row>
    <row r="19" spans="1:19" s="6" customFormat="1" ht="11.1" customHeight="1" outlineLevel="3" x14ac:dyDescent="0.2">
      <c r="A19" s="8">
        <v>8</v>
      </c>
      <c r="B19" s="49" t="s">
        <v>54</v>
      </c>
      <c r="C19" s="43" t="s">
        <v>55</v>
      </c>
      <c r="D19" s="43" t="s">
        <v>3</v>
      </c>
      <c r="E19" s="44">
        <v>21</v>
      </c>
      <c r="F19" s="9">
        <f t="shared" si="0"/>
        <v>184.0847619047619</v>
      </c>
      <c r="G19" s="11">
        <f t="shared" si="1"/>
        <v>217.22</v>
      </c>
      <c r="H19" s="45">
        <v>3865.78</v>
      </c>
      <c r="I19" s="45">
        <v>4561.62</v>
      </c>
      <c r="J19" s="7"/>
      <c r="K19" s="7"/>
      <c r="L19" s="7"/>
      <c r="M19" s="11"/>
      <c r="N19" s="11"/>
      <c r="O19" s="11">
        <f t="shared" si="2"/>
        <v>0</v>
      </c>
      <c r="P19" s="11">
        <f t="shared" si="3"/>
        <v>0</v>
      </c>
      <c r="Q19" s="9"/>
      <c r="R19" s="11">
        <f t="shared" si="4"/>
        <v>0</v>
      </c>
      <c r="S19" s="11">
        <f t="shared" si="5"/>
        <v>0</v>
      </c>
    </row>
    <row r="20" spans="1:19" s="6" customFormat="1" ht="11.1" customHeight="1" outlineLevel="3" x14ac:dyDescent="0.2">
      <c r="A20" s="8">
        <v>9</v>
      </c>
      <c r="B20" s="49" t="s">
        <v>56</v>
      </c>
      <c r="C20" s="43" t="s">
        <v>57</v>
      </c>
      <c r="D20" s="43" t="s">
        <v>3</v>
      </c>
      <c r="E20" s="44">
        <v>32</v>
      </c>
      <c r="F20" s="9">
        <f t="shared" si="0"/>
        <v>700.47343750000005</v>
      </c>
      <c r="G20" s="11">
        <f t="shared" si="1"/>
        <v>826.56</v>
      </c>
      <c r="H20" s="45">
        <v>22415.15</v>
      </c>
      <c r="I20" s="45">
        <v>26449.919999999998</v>
      </c>
      <c r="J20" s="7"/>
      <c r="K20" s="7"/>
      <c r="L20" s="7"/>
      <c r="M20" s="11"/>
      <c r="N20" s="11"/>
      <c r="O20" s="11">
        <f t="shared" si="2"/>
        <v>0</v>
      </c>
      <c r="P20" s="11">
        <f t="shared" si="3"/>
        <v>0</v>
      </c>
      <c r="Q20" s="9"/>
      <c r="R20" s="11">
        <f t="shared" si="4"/>
        <v>0</v>
      </c>
      <c r="S20" s="11">
        <f t="shared" si="5"/>
        <v>0</v>
      </c>
    </row>
    <row r="21" spans="1:19" s="6" customFormat="1" ht="11.1" customHeight="1" outlineLevel="3" x14ac:dyDescent="0.2">
      <c r="A21" s="8">
        <v>10</v>
      </c>
      <c r="B21" s="49" t="s">
        <v>58</v>
      </c>
      <c r="C21" s="43" t="s">
        <v>59</v>
      </c>
      <c r="D21" s="43" t="s">
        <v>3</v>
      </c>
      <c r="E21" s="44">
        <v>20</v>
      </c>
      <c r="F21" s="9">
        <f t="shared" si="0"/>
        <v>1440.6799999999998</v>
      </c>
      <c r="G21" s="11">
        <f t="shared" si="1"/>
        <v>1700</v>
      </c>
      <c r="H21" s="45">
        <v>28813.599999999999</v>
      </c>
      <c r="I21" s="45">
        <v>34000</v>
      </c>
      <c r="J21" s="7"/>
      <c r="K21" s="7"/>
      <c r="L21" s="7"/>
      <c r="M21" s="11"/>
      <c r="N21" s="11"/>
      <c r="O21" s="11">
        <f t="shared" si="2"/>
        <v>0</v>
      </c>
      <c r="P21" s="11">
        <f t="shared" si="3"/>
        <v>0</v>
      </c>
      <c r="Q21" s="9"/>
      <c r="R21" s="11">
        <f t="shared" si="4"/>
        <v>0</v>
      </c>
      <c r="S21" s="11">
        <f t="shared" si="5"/>
        <v>0</v>
      </c>
    </row>
    <row r="22" spans="1:19" s="19" customFormat="1" ht="29.25" customHeight="1" outlineLevel="3" x14ac:dyDescent="0.2">
      <c r="A22" s="17"/>
      <c r="B22" s="20" t="s">
        <v>20</v>
      </c>
      <c r="C22" s="14"/>
      <c r="D22" s="3"/>
      <c r="E22" s="15"/>
      <c r="F22" s="15"/>
      <c r="G22" s="16"/>
      <c r="H22" s="15">
        <f>SUM(H12:H21)</f>
        <v>128222.5</v>
      </c>
      <c r="I22" s="15">
        <f>SUM(I12:I21)</f>
        <v>151302.51999999999</v>
      </c>
      <c r="J22" s="13"/>
      <c r="K22" s="13"/>
      <c r="L22" s="13"/>
      <c r="M22" s="13"/>
      <c r="N22" s="13"/>
      <c r="O22" s="16">
        <f>SUM(O12:O21)</f>
        <v>0</v>
      </c>
      <c r="P22" s="16">
        <f>SUM(P12:P21)</f>
        <v>0</v>
      </c>
      <c r="Q22" s="18"/>
      <c r="R22" s="42">
        <f>SUM(R12:R21)</f>
        <v>0</v>
      </c>
      <c r="S22" s="42">
        <f>SUM(S12:S21)</f>
        <v>0</v>
      </c>
    </row>
    <row r="23" spans="1:19" s="19" customFormat="1" ht="29.25" customHeight="1" outlineLevel="3" x14ac:dyDescent="0.2">
      <c r="A23" s="17"/>
      <c r="B23" s="68" t="s">
        <v>19</v>
      </c>
      <c r="C23" s="69"/>
      <c r="D23" s="69"/>
      <c r="E23" s="69"/>
      <c r="F23" s="69"/>
      <c r="G23" s="69"/>
      <c r="H23" s="69"/>
      <c r="I23" s="69"/>
      <c r="J23" s="69"/>
      <c r="K23" s="69"/>
      <c r="L23" s="69"/>
      <c r="M23" s="69"/>
      <c r="N23" s="69"/>
      <c r="O23" s="69"/>
      <c r="P23" s="69"/>
      <c r="Q23" s="69"/>
      <c r="R23" s="69"/>
      <c r="S23" s="69"/>
    </row>
    <row r="24" spans="1:19" s="6" customFormat="1" ht="21" customHeight="1" x14ac:dyDescent="0.2">
      <c r="A24" s="8"/>
      <c r="B24" s="70" t="s">
        <v>21</v>
      </c>
      <c r="C24" s="70"/>
      <c r="D24" s="70"/>
      <c r="E24" s="71"/>
      <c r="F24" s="71"/>
      <c r="G24" s="71"/>
      <c r="H24" s="71"/>
      <c r="I24" s="71"/>
      <c r="J24" s="71"/>
      <c r="K24" s="71"/>
      <c r="L24" s="71"/>
      <c r="M24" s="71"/>
      <c r="N24" s="71"/>
      <c r="O24" s="71"/>
      <c r="P24" s="71"/>
      <c r="Q24" s="71"/>
      <c r="R24" s="71"/>
      <c r="S24" s="71"/>
    </row>
    <row r="25" spans="1:19" s="6" customFormat="1" ht="11.1" customHeight="1" outlineLevel="3" x14ac:dyDescent="0.2">
      <c r="A25" s="8">
        <v>1</v>
      </c>
      <c r="B25" s="49" t="s">
        <v>42</v>
      </c>
      <c r="C25" s="43" t="s">
        <v>61</v>
      </c>
      <c r="D25" s="43" t="s">
        <v>3</v>
      </c>
      <c r="E25" s="47">
        <v>85</v>
      </c>
      <c r="F25" s="9">
        <f>H25/E25</f>
        <v>173.93294117647059</v>
      </c>
      <c r="G25" s="11">
        <f>I25/E25</f>
        <v>205.24117647058824</v>
      </c>
      <c r="H25" s="45">
        <v>14784.3</v>
      </c>
      <c r="I25" s="45">
        <v>17445.5</v>
      </c>
      <c r="J25" s="7"/>
      <c r="K25" s="7"/>
      <c r="L25" s="7"/>
      <c r="M25" s="7"/>
      <c r="N25" s="7"/>
      <c r="O25" s="11">
        <f>Q25*M25</f>
        <v>0</v>
      </c>
      <c r="P25" s="11">
        <f>Q25*N25</f>
        <v>0</v>
      </c>
      <c r="Q25" s="9"/>
      <c r="R25" s="11">
        <f>Q25*M25</f>
        <v>0</v>
      </c>
      <c r="S25" s="11">
        <f>Q25*N25</f>
        <v>0</v>
      </c>
    </row>
    <row r="26" spans="1:19" s="6" customFormat="1" ht="11.1" customHeight="1" outlineLevel="3" x14ac:dyDescent="0.2">
      <c r="A26" s="8">
        <v>2</v>
      </c>
      <c r="B26" s="49" t="s">
        <v>46</v>
      </c>
      <c r="C26" s="43" t="s">
        <v>47</v>
      </c>
      <c r="D26" s="43" t="s">
        <v>2</v>
      </c>
      <c r="E26" s="48">
        <v>53</v>
      </c>
      <c r="F26" s="9">
        <f t="shared" ref="F26:F33" si="6">H26/E26</f>
        <v>473.96396226415095</v>
      </c>
      <c r="G26" s="11">
        <f t="shared" ref="G26:G33" si="7">I26/E26</f>
        <v>559.27660377358495</v>
      </c>
      <c r="H26" s="45">
        <v>25120.09</v>
      </c>
      <c r="I26" s="45">
        <v>29641.66</v>
      </c>
      <c r="J26" s="7"/>
      <c r="K26" s="7"/>
      <c r="L26" s="7"/>
      <c r="M26" s="7"/>
      <c r="N26" s="7"/>
      <c r="O26" s="11">
        <f t="shared" ref="O26:O33" si="8">Q26*M26</f>
        <v>0</v>
      </c>
      <c r="P26" s="11">
        <f t="shared" ref="P26:P33" si="9">Q26*N26</f>
        <v>0</v>
      </c>
      <c r="Q26" s="9"/>
      <c r="R26" s="11">
        <f t="shared" ref="R26:R33" si="10">Q26*M26</f>
        <v>0</v>
      </c>
      <c r="S26" s="11">
        <f t="shared" ref="S26:S33" si="11">Q26*N26</f>
        <v>0</v>
      </c>
    </row>
    <row r="27" spans="1:19" s="6" customFormat="1" ht="11.1" customHeight="1" outlineLevel="3" x14ac:dyDescent="0.2">
      <c r="A27" s="8">
        <v>3</v>
      </c>
      <c r="B27" s="49" t="s">
        <v>62</v>
      </c>
      <c r="C27" s="43" t="s">
        <v>63</v>
      </c>
      <c r="D27" s="43" t="s">
        <v>4</v>
      </c>
      <c r="E27" s="44">
        <v>8</v>
      </c>
      <c r="F27" s="9">
        <f t="shared" si="6"/>
        <v>486.07125000000002</v>
      </c>
      <c r="G27" s="11">
        <f t="shared" si="7"/>
        <v>573.5625</v>
      </c>
      <c r="H27" s="45">
        <v>3888.57</v>
      </c>
      <c r="I27" s="45">
        <v>4588.5</v>
      </c>
      <c r="J27" s="7"/>
      <c r="K27" s="7"/>
      <c r="L27" s="7"/>
      <c r="M27" s="7"/>
      <c r="N27" s="7"/>
      <c r="O27" s="11">
        <f t="shared" si="8"/>
        <v>0</v>
      </c>
      <c r="P27" s="11">
        <f t="shared" si="9"/>
        <v>0</v>
      </c>
      <c r="Q27" s="9"/>
      <c r="R27" s="11">
        <f t="shared" si="10"/>
        <v>0</v>
      </c>
      <c r="S27" s="11">
        <f t="shared" si="11"/>
        <v>0</v>
      </c>
    </row>
    <row r="28" spans="1:19" s="6" customFormat="1" ht="11.1" customHeight="1" outlineLevel="3" x14ac:dyDescent="0.2">
      <c r="A28" s="8">
        <v>4</v>
      </c>
      <c r="B28" s="49" t="s">
        <v>48</v>
      </c>
      <c r="C28" s="43" t="s">
        <v>49</v>
      </c>
      <c r="D28" s="43" t="s">
        <v>3</v>
      </c>
      <c r="E28" s="48">
        <v>8.0020000000000007</v>
      </c>
      <c r="F28" s="9">
        <f t="shared" si="6"/>
        <v>118.64408897775554</v>
      </c>
      <c r="G28" s="11">
        <f t="shared" si="7"/>
        <v>139.99999999999997</v>
      </c>
      <c r="H28" s="46">
        <v>949.39</v>
      </c>
      <c r="I28" s="45">
        <v>1120.28</v>
      </c>
      <c r="J28" s="7"/>
      <c r="K28" s="7"/>
      <c r="L28" s="7"/>
      <c r="M28" s="7"/>
      <c r="N28" s="7"/>
      <c r="O28" s="11">
        <f t="shared" si="8"/>
        <v>0</v>
      </c>
      <c r="P28" s="11">
        <f t="shared" si="9"/>
        <v>0</v>
      </c>
      <c r="Q28" s="9"/>
      <c r="R28" s="11">
        <f t="shared" si="10"/>
        <v>0</v>
      </c>
      <c r="S28" s="11">
        <f t="shared" si="11"/>
        <v>0</v>
      </c>
    </row>
    <row r="29" spans="1:19" s="6" customFormat="1" ht="11.1" customHeight="1" outlineLevel="3" x14ac:dyDescent="0.2">
      <c r="A29" s="8">
        <v>5</v>
      </c>
      <c r="B29" s="49" t="s">
        <v>52</v>
      </c>
      <c r="C29" s="43" t="s">
        <v>53</v>
      </c>
      <c r="D29" s="43" t="s">
        <v>3</v>
      </c>
      <c r="E29" s="44">
        <v>809</v>
      </c>
      <c r="F29" s="9">
        <f t="shared" si="6"/>
        <v>111.39833127317677</v>
      </c>
      <c r="G29" s="11">
        <f t="shared" si="7"/>
        <v>131.45000000000002</v>
      </c>
      <c r="H29" s="45">
        <v>90121.25</v>
      </c>
      <c r="I29" s="45">
        <v>106343.05</v>
      </c>
      <c r="J29" s="7"/>
      <c r="K29" s="7"/>
      <c r="L29" s="7"/>
      <c r="M29" s="7"/>
      <c r="N29" s="7"/>
      <c r="O29" s="11">
        <f t="shared" si="8"/>
        <v>0</v>
      </c>
      <c r="P29" s="11">
        <f t="shared" si="9"/>
        <v>0</v>
      </c>
      <c r="Q29" s="9"/>
      <c r="R29" s="11">
        <f t="shared" si="10"/>
        <v>0</v>
      </c>
      <c r="S29" s="11">
        <f t="shared" si="11"/>
        <v>0</v>
      </c>
    </row>
    <row r="30" spans="1:19" s="6" customFormat="1" ht="11.1" customHeight="1" outlineLevel="3" x14ac:dyDescent="0.2">
      <c r="A30" s="8">
        <v>6</v>
      </c>
      <c r="B30" s="49" t="s">
        <v>64</v>
      </c>
      <c r="C30" s="43" t="s">
        <v>65</v>
      </c>
      <c r="D30" s="43" t="s">
        <v>3</v>
      </c>
      <c r="E30" s="47">
        <v>12</v>
      </c>
      <c r="F30" s="9">
        <f t="shared" si="6"/>
        <v>560.38250000000005</v>
      </c>
      <c r="G30" s="11">
        <f t="shared" si="7"/>
        <v>661.25</v>
      </c>
      <c r="H30" s="45">
        <v>6724.59</v>
      </c>
      <c r="I30" s="45">
        <v>7935</v>
      </c>
      <c r="J30" s="7"/>
      <c r="K30" s="7"/>
      <c r="L30" s="7"/>
      <c r="M30" s="7"/>
      <c r="N30" s="7"/>
      <c r="O30" s="11">
        <f t="shared" si="8"/>
        <v>0</v>
      </c>
      <c r="P30" s="11">
        <f t="shared" si="9"/>
        <v>0</v>
      </c>
      <c r="Q30" s="9"/>
      <c r="R30" s="11">
        <f t="shared" si="10"/>
        <v>0</v>
      </c>
      <c r="S30" s="11">
        <f t="shared" si="11"/>
        <v>0</v>
      </c>
    </row>
    <row r="31" spans="1:19" s="6" customFormat="1" ht="11.1" customHeight="1" outlineLevel="3" x14ac:dyDescent="0.2">
      <c r="A31" s="8">
        <v>7</v>
      </c>
      <c r="B31" s="49" t="s">
        <v>54</v>
      </c>
      <c r="C31" s="43" t="s">
        <v>55</v>
      </c>
      <c r="D31" s="43" t="s">
        <v>3</v>
      </c>
      <c r="E31" s="46">
        <v>84</v>
      </c>
      <c r="F31" s="9">
        <f t="shared" si="6"/>
        <v>182.0029761904762</v>
      </c>
      <c r="G31" s="11">
        <f t="shared" si="7"/>
        <v>214.76333333333332</v>
      </c>
      <c r="H31" s="45">
        <v>15288.25</v>
      </c>
      <c r="I31" s="45">
        <v>18040.12</v>
      </c>
      <c r="J31" s="7"/>
      <c r="K31" s="7"/>
      <c r="L31" s="7"/>
      <c r="M31" s="7"/>
      <c r="N31" s="7"/>
      <c r="O31" s="11">
        <f t="shared" si="8"/>
        <v>0</v>
      </c>
      <c r="P31" s="11">
        <f t="shared" si="9"/>
        <v>0</v>
      </c>
      <c r="Q31" s="9"/>
      <c r="R31" s="11">
        <f t="shared" si="10"/>
        <v>0</v>
      </c>
      <c r="S31" s="11">
        <f t="shared" si="11"/>
        <v>0</v>
      </c>
    </row>
    <row r="32" spans="1:19" s="6" customFormat="1" ht="11.1" customHeight="1" outlineLevel="3" x14ac:dyDescent="0.2">
      <c r="A32" s="8">
        <v>8</v>
      </c>
      <c r="B32" s="49" t="s">
        <v>56</v>
      </c>
      <c r="C32" s="43" t="s">
        <v>57</v>
      </c>
      <c r="D32" s="43" t="s">
        <v>3</v>
      </c>
      <c r="E32" s="47">
        <v>42</v>
      </c>
      <c r="F32" s="9">
        <f t="shared" si="6"/>
        <v>693.80261904761903</v>
      </c>
      <c r="G32" s="11">
        <f t="shared" si="7"/>
        <v>818.68809523809523</v>
      </c>
      <c r="H32" s="45">
        <v>29139.71</v>
      </c>
      <c r="I32" s="45">
        <v>34384.9</v>
      </c>
      <c r="J32" s="7"/>
      <c r="K32" s="7"/>
      <c r="L32" s="7"/>
      <c r="M32" s="7"/>
      <c r="N32" s="7"/>
      <c r="O32" s="11">
        <f t="shared" si="8"/>
        <v>0</v>
      </c>
      <c r="P32" s="11">
        <f t="shared" si="9"/>
        <v>0</v>
      </c>
      <c r="Q32" s="9"/>
      <c r="R32" s="11">
        <f t="shared" si="10"/>
        <v>0</v>
      </c>
      <c r="S32" s="11">
        <f t="shared" si="11"/>
        <v>0</v>
      </c>
    </row>
    <row r="33" spans="1:19" s="6" customFormat="1" ht="11.1" customHeight="1" outlineLevel="3" x14ac:dyDescent="0.2">
      <c r="A33" s="8">
        <v>9</v>
      </c>
      <c r="B33" s="49" t="s">
        <v>58</v>
      </c>
      <c r="C33" s="43" t="s">
        <v>59</v>
      </c>
      <c r="D33" s="43" t="s">
        <v>3</v>
      </c>
      <c r="E33" s="46">
        <v>49</v>
      </c>
      <c r="F33" s="9">
        <f t="shared" si="6"/>
        <v>1419.5112244897959</v>
      </c>
      <c r="G33" s="11">
        <f t="shared" si="7"/>
        <v>1675.0204081632653</v>
      </c>
      <c r="H33" s="45">
        <v>69556.05</v>
      </c>
      <c r="I33" s="45">
        <v>82076</v>
      </c>
      <c r="J33" s="7"/>
      <c r="K33" s="7"/>
      <c r="L33" s="7"/>
      <c r="M33" s="7"/>
      <c r="N33" s="7"/>
      <c r="O33" s="11">
        <f t="shared" si="8"/>
        <v>0</v>
      </c>
      <c r="P33" s="11">
        <f t="shared" si="9"/>
        <v>0</v>
      </c>
      <c r="Q33" s="9"/>
      <c r="R33" s="11">
        <f t="shared" si="10"/>
        <v>0</v>
      </c>
      <c r="S33" s="11">
        <f t="shared" si="11"/>
        <v>0</v>
      </c>
    </row>
    <row r="34" spans="1:19" s="19" customFormat="1" ht="19.5" customHeight="1" outlineLevel="3" x14ac:dyDescent="0.2">
      <c r="A34" s="17"/>
      <c r="B34" s="20" t="s">
        <v>22</v>
      </c>
      <c r="C34" s="14"/>
      <c r="D34" s="3"/>
      <c r="E34" s="15"/>
      <c r="F34" s="15"/>
      <c r="G34" s="16"/>
      <c r="H34" s="15">
        <f>SUM(H25:H33)</f>
        <v>255572.2</v>
      </c>
      <c r="I34" s="15">
        <f>SUM(I25:I33)</f>
        <v>301575.01</v>
      </c>
      <c r="J34" s="13"/>
      <c r="K34" s="13"/>
      <c r="L34" s="13"/>
      <c r="M34" s="13"/>
      <c r="N34" s="13"/>
      <c r="O34" s="16">
        <f>SUM(O25:O33)</f>
        <v>0</v>
      </c>
      <c r="P34" s="16">
        <f>SUM(P25:P33)</f>
        <v>0</v>
      </c>
      <c r="Q34" s="18"/>
      <c r="R34" s="16">
        <f>SUM(R25:R33)</f>
        <v>0</v>
      </c>
      <c r="S34" s="16">
        <f>SUM(S25:S33)</f>
        <v>0</v>
      </c>
    </row>
    <row r="35" spans="1:19" s="19" customFormat="1" ht="27" customHeight="1" outlineLevel="3" x14ac:dyDescent="0.2">
      <c r="A35" s="17"/>
      <c r="B35" s="68" t="s">
        <v>36</v>
      </c>
      <c r="C35" s="69"/>
      <c r="D35" s="69"/>
      <c r="E35" s="69"/>
      <c r="F35" s="69"/>
      <c r="G35" s="69"/>
      <c r="H35" s="69"/>
      <c r="I35" s="69"/>
      <c r="J35" s="69"/>
      <c r="K35" s="69"/>
      <c r="L35" s="69"/>
      <c r="M35" s="69"/>
      <c r="N35" s="69"/>
      <c r="O35" s="69"/>
      <c r="P35" s="69"/>
      <c r="Q35" s="69"/>
      <c r="R35" s="69"/>
      <c r="S35" s="69"/>
    </row>
    <row r="36" spans="1:19" s="6" customFormat="1" ht="19.5" customHeight="1" x14ac:dyDescent="0.2">
      <c r="A36" s="8"/>
      <c r="B36" s="70" t="s">
        <v>23</v>
      </c>
      <c r="C36" s="70"/>
      <c r="D36" s="70"/>
      <c r="E36" s="71"/>
      <c r="F36" s="71"/>
      <c r="G36" s="71"/>
      <c r="H36" s="71"/>
      <c r="I36" s="71"/>
      <c r="J36" s="71"/>
      <c r="K36" s="71"/>
      <c r="L36" s="71"/>
      <c r="M36" s="71"/>
      <c r="N36" s="71"/>
      <c r="O36" s="71"/>
      <c r="P36" s="71"/>
      <c r="Q36" s="71"/>
      <c r="R36" s="71"/>
      <c r="S36" s="71"/>
    </row>
    <row r="37" spans="1:19" s="6" customFormat="1" ht="11.1" customHeight="1" outlineLevel="3" x14ac:dyDescent="0.2">
      <c r="A37" s="8">
        <v>1</v>
      </c>
      <c r="B37" s="49" t="s">
        <v>42</v>
      </c>
      <c r="C37" s="43" t="s">
        <v>43</v>
      </c>
      <c r="D37" s="43" t="s">
        <v>3</v>
      </c>
      <c r="E37" s="44">
        <v>34</v>
      </c>
      <c r="F37" s="9">
        <f>H37/E37</f>
        <v>262.71176470588239</v>
      </c>
      <c r="G37" s="11">
        <f>I37/E37</f>
        <v>310</v>
      </c>
      <c r="H37" s="45">
        <v>8932.2000000000007</v>
      </c>
      <c r="I37" s="45">
        <v>10540</v>
      </c>
      <c r="J37" s="7"/>
      <c r="K37" s="7"/>
      <c r="L37" s="7"/>
      <c r="M37" s="7"/>
      <c r="N37" s="7"/>
      <c r="O37" s="11">
        <f>Q37*M37</f>
        <v>0</v>
      </c>
      <c r="P37" s="11">
        <f>Q37*N37</f>
        <v>0</v>
      </c>
      <c r="Q37" s="9"/>
      <c r="R37" s="11">
        <f>Q37*M37</f>
        <v>0</v>
      </c>
      <c r="S37" s="11">
        <f>Q37*N37</f>
        <v>0</v>
      </c>
    </row>
    <row r="38" spans="1:19" s="6" customFormat="1" ht="11.1" customHeight="1" outlineLevel="3" x14ac:dyDescent="0.2">
      <c r="A38" s="8">
        <v>2</v>
      </c>
      <c r="B38" s="49" t="s">
        <v>46</v>
      </c>
      <c r="C38" s="43" t="s">
        <v>47</v>
      </c>
      <c r="D38" s="43" t="s">
        <v>2</v>
      </c>
      <c r="E38" s="46">
        <v>24</v>
      </c>
      <c r="F38" s="9">
        <f t="shared" ref="F38:F46" si="12">H38/E38</f>
        <v>481.01875000000001</v>
      </c>
      <c r="G38" s="11">
        <f t="shared" ref="G38:G46" si="13">I38/E38</f>
        <v>567.60416666666663</v>
      </c>
      <c r="H38" s="45">
        <v>11544.45</v>
      </c>
      <c r="I38" s="45">
        <v>13622.5</v>
      </c>
      <c r="J38" s="7"/>
      <c r="K38" s="7"/>
      <c r="L38" s="7"/>
      <c r="M38" s="7"/>
      <c r="N38" s="7"/>
      <c r="O38" s="11">
        <f t="shared" ref="O38:O46" si="14">Q38*M38</f>
        <v>0</v>
      </c>
      <c r="P38" s="11">
        <f t="shared" ref="P38:P46" si="15">Q38*N38</f>
        <v>0</v>
      </c>
      <c r="Q38" s="9"/>
      <c r="R38" s="11">
        <f t="shared" ref="R38:R46" si="16">Q38*M38</f>
        <v>0</v>
      </c>
      <c r="S38" s="11">
        <f t="shared" ref="S38:S46" si="17">Q38*N38</f>
        <v>0</v>
      </c>
    </row>
    <row r="39" spans="1:19" s="6" customFormat="1" ht="11.1" customHeight="1" outlineLevel="3" x14ac:dyDescent="0.2">
      <c r="A39" s="8">
        <v>3</v>
      </c>
      <c r="B39" s="49" t="s">
        <v>62</v>
      </c>
      <c r="C39" s="43" t="s">
        <v>63</v>
      </c>
      <c r="D39" s="43" t="s">
        <v>4</v>
      </c>
      <c r="E39" s="44">
        <v>9</v>
      </c>
      <c r="F39" s="9">
        <f t="shared" si="12"/>
        <v>185.17</v>
      </c>
      <c r="G39" s="11">
        <f t="shared" si="13"/>
        <v>218.5</v>
      </c>
      <c r="H39" s="45">
        <v>1666.53</v>
      </c>
      <c r="I39" s="45">
        <v>1966.5</v>
      </c>
      <c r="J39" s="7"/>
      <c r="K39" s="7"/>
      <c r="L39" s="7"/>
      <c r="M39" s="7"/>
      <c r="N39" s="7"/>
      <c r="O39" s="11">
        <f t="shared" si="14"/>
        <v>0</v>
      </c>
      <c r="P39" s="11">
        <f t="shared" si="15"/>
        <v>0</v>
      </c>
      <c r="Q39" s="9"/>
      <c r="R39" s="11">
        <f t="shared" si="16"/>
        <v>0</v>
      </c>
      <c r="S39" s="11">
        <f t="shared" si="17"/>
        <v>0</v>
      </c>
    </row>
    <row r="40" spans="1:19" s="6" customFormat="1" ht="11.1" customHeight="1" outlineLevel="3" x14ac:dyDescent="0.2">
      <c r="A40" s="8">
        <v>4</v>
      </c>
      <c r="B40" s="49" t="s">
        <v>48</v>
      </c>
      <c r="C40" s="43" t="s">
        <v>49</v>
      </c>
      <c r="D40" s="43" t="s">
        <v>3</v>
      </c>
      <c r="E40" s="44">
        <v>40</v>
      </c>
      <c r="F40" s="9">
        <f t="shared" si="12"/>
        <v>118.64400000000001</v>
      </c>
      <c r="G40" s="11">
        <f t="shared" si="13"/>
        <v>140</v>
      </c>
      <c r="H40" s="45">
        <v>4745.76</v>
      </c>
      <c r="I40" s="45">
        <v>5600</v>
      </c>
      <c r="J40" s="7"/>
      <c r="K40" s="7"/>
      <c r="L40" s="7"/>
      <c r="M40" s="7"/>
      <c r="N40" s="7"/>
      <c r="O40" s="11">
        <f t="shared" si="14"/>
        <v>0</v>
      </c>
      <c r="P40" s="11">
        <f t="shared" si="15"/>
        <v>0</v>
      </c>
      <c r="Q40" s="9"/>
      <c r="R40" s="11">
        <f t="shared" si="16"/>
        <v>0</v>
      </c>
      <c r="S40" s="11">
        <f t="shared" si="17"/>
        <v>0</v>
      </c>
    </row>
    <row r="41" spans="1:19" s="6" customFormat="1" ht="11.1" customHeight="1" outlineLevel="3" x14ac:dyDescent="0.2">
      <c r="A41" s="8">
        <v>5</v>
      </c>
      <c r="B41" s="49" t="s">
        <v>67</v>
      </c>
      <c r="C41" s="43" t="s">
        <v>68</v>
      </c>
      <c r="D41" s="43" t="s">
        <v>4</v>
      </c>
      <c r="E41" s="44">
        <v>40</v>
      </c>
      <c r="F41" s="9">
        <f t="shared" si="12"/>
        <v>363.517</v>
      </c>
      <c r="G41" s="11">
        <f t="shared" si="13"/>
        <v>428.95</v>
      </c>
      <c r="H41" s="45">
        <v>14540.68</v>
      </c>
      <c r="I41" s="45">
        <v>17158</v>
      </c>
      <c r="J41" s="7"/>
      <c r="K41" s="7"/>
      <c r="L41" s="7"/>
      <c r="M41" s="7"/>
      <c r="N41" s="7"/>
      <c r="O41" s="11">
        <f t="shared" si="14"/>
        <v>0</v>
      </c>
      <c r="P41" s="11">
        <f t="shared" si="15"/>
        <v>0</v>
      </c>
      <c r="Q41" s="9"/>
      <c r="R41" s="11">
        <f t="shared" si="16"/>
        <v>0</v>
      </c>
      <c r="S41" s="11">
        <f t="shared" si="17"/>
        <v>0</v>
      </c>
    </row>
    <row r="42" spans="1:19" s="6" customFormat="1" ht="11.1" customHeight="1" outlineLevel="3" x14ac:dyDescent="0.2">
      <c r="A42" s="8">
        <v>6</v>
      </c>
      <c r="B42" s="49" t="s">
        <v>52</v>
      </c>
      <c r="C42" s="43" t="s">
        <v>53</v>
      </c>
      <c r="D42" s="43" t="s">
        <v>3</v>
      </c>
      <c r="E42" s="44">
        <v>170</v>
      </c>
      <c r="F42" s="9">
        <f t="shared" si="12"/>
        <v>111.39823529411765</v>
      </c>
      <c r="G42" s="11">
        <f t="shared" si="13"/>
        <v>131.44999999999999</v>
      </c>
      <c r="H42" s="45">
        <v>18937.7</v>
      </c>
      <c r="I42" s="45">
        <v>22346.5</v>
      </c>
      <c r="J42" s="7"/>
      <c r="K42" s="7"/>
      <c r="L42" s="7"/>
      <c r="M42" s="7"/>
      <c r="N42" s="7"/>
      <c r="O42" s="11">
        <f t="shared" si="14"/>
        <v>0</v>
      </c>
      <c r="P42" s="11">
        <f t="shared" si="15"/>
        <v>0</v>
      </c>
      <c r="Q42" s="9"/>
      <c r="R42" s="11">
        <f t="shared" si="16"/>
        <v>0</v>
      </c>
      <c r="S42" s="11">
        <f t="shared" si="17"/>
        <v>0</v>
      </c>
    </row>
    <row r="43" spans="1:19" s="6" customFormat="1" ht="11.1" customHeight="1" outlineLevel="3" x14ac:dyDescent="0.2">
      <c r="A43" s="8">
        <v>7</v>
      </c>
      <c r="B43" s="49" t="s">
        <v>64</v>
      </c>
      <c r="C43" s="43" t="s">
        <v>65</v>
      </c>
      <c r="D43" s="43" t="s">
        <v>3</v>
      </c>
      <c r="E43" s="46">
        <v>3</v>
      </c>
      <c r="F43" s="9">
        <f t="shared" si="12"/>
        <v>438.56333333333333</v>
      </c>
      <c r="G43" s="11">
        <f t="shared" si="13"/>
        <v>517.5</v>
      </c>
      <c r="H43" s="45">
        <v>1315.69</v>
      </c>
      <c r="I43" s="45">
        <v>1552.5</v>
      </c>
      <c r="J43" s="7"/>
      <c r="K43" s="7"/>
      <c r="L43" s="7"/>
      <c r="M43" s="7"/>
      <c r="N43" s="7"/>
      <c r="O43" s="11">
        <f t="shared" si="14"/>
        <v>0</v>
      </c>
      <c r="P43" s="11">
        <f t="shared" si="15"/>
        <v>0</v>
      </c>
      <c r="Q43" s="9"/>
      <c r="R43" s="11">
        <f t="shared" si="16"/>
        <v>0</v>
      </c>
      <c r="S43" s="11">
        <f t="shared" si="17"/>
        <v>0</v>
      </c>
    </row>
    <row r="44" spans="1:19" s="6" customFormat="1" ht="11.1" customHeight="1" outlineLevel="3" x14ac:dyDescent="0.2">
      <c r="A44" s="8">
        <v>8</v>
      </c>
      <c r="B44" s="49" t="s">
        <v>54</v>
      </c>
      <c r="C44" s="43" t="s">
        <v>55</v>
      </c>
      <c r="D44" s="43" t="s">
        <v>3</v>
      </c>
      <c r="E44" s="46">
        <v>17</v>
      </c>
      <c r="F44" s="9">
        <f t="shared" si="12"/>
        <v>185.38588235294117</v>
      </c>
      <c r="G44" s="11">
        <f t="shared" si="13"/>
        <v>218.75411764705882</v>
      </c>
      <c r="H44" s="45">
        <v>3151.56</v>
      </c>
      <c r="I44" s="45">
        <v>3718.82</v>
      </c>
      <c r="J44" s="7"/>
      <c r="K44" s="7"/>
      <c r="L44" s="7"/>
      <c r="M44" s="7"/>
      <c r="N44" s="7"/>
      <c r="O44" s="11">
        <f t="shared" si="14"/>
        <v>0</v>
      </c>
      <c r="P44" s="11">
        <f t="shared" si="15"/>
        <v>0</v>
      </c>
      <c r="Q44" s="9"/>
      <c r="R44" s="11">
        <f t="shared" si="16"/>
        <v>0</v>
      </c>
      <c r="S44" s="11">
        <f t="shared" si="17"/>
        <v>0</v>
      </c>
    </row>
    <row r="45" spans="1:19" s="6" customFormat="1" ht="11.1" customHeight="1" outlineLevel="3" x14ac:dyDescent="0.2">
      <c r="A45" s="8">
        <v>9</v>
      </c>
      <c r="B45" s="49" t="s">
        <v>56</v>
      </c>
      <c r="C45" s="43" t="s">
        <v>57</v>
      </c>
      <c r="D45" s="43" t="s">
        <v>3</v>
      </c>
      <c r="E45" s="46">
        <v>46</v>
      </c>
      <c r="F45" s="9">
        <f t="shared" si="12"/>
        <v>692.1</v>
      </c>
      <c r="G45" s="11">
        <f t="shared" si="13"/>
        <v>816.67804347826097</v>
      </c>
      <c r="H45" s="45">
        <v>31836.6</v>
      </c>
      <c r="I45" s="45">
        <v>37567.19</v>
      </c>
      <c r="J45" s="7"/>
      <c r="K45" s="7"/>
      <c r="L45" s="7"/>
      <c r="M45" s="7"/>
      <c r="N45" s="7"/>
      <c r="O45" s="11">
        <f t="shared" si="14"/>
        <v>0</v>
      </c>
      <c r="P45" s="11">
        <f t="shared" si="15"/>
        <v>0</v>
      </c>
      <c r="Q45" s="9"/>
      <c r="R45" s="11">
        <f t="shared" si="16"/>
        <v>0</v>
      </c>
      <c r="S45" s="11">
        <f t="shared" si="17"/>
        <v>0</v>
      </c>
    </row>
    <row r="46" spans="1:19" s="6" customFormat="1" ht="11.1" customHeight="1" outlineLevel="3" x14ac:dyDescent="0.2">
      <c r="A46" s="8">
        <v>10</v>
      </c>
      <c r="B46" s="49" t="s">
        <v>58</v>
      </c>
      <c r="C46" s="43" t="s">
        <v>59</v>
      </c>
      <c r="D46" s="43" t="s">
        <v>3</v>
      </c>
      <c r="E46" s="46">
        <v>33</v>
      </c>
      <c r="F46" s="9">
        <f t="shared" si="12"/>
        <v>1425.8339393939393</v>
      </c>
      <c r="G46" s="11">
        <f t="shared" si="13"/>
        <v>1682.4848484848485</v>
      </c>
      <c r="H46" s="45">
        <v>47052.52</v>
      </c>
      <c r="I46" s="45">
        <v>55522</v>
      </c>
      <c r="J46" s="7"/>
      <c r="K46" s="7"/>
      <c r="L46" s="7"/>
      <c r="M46" s="7"/>
      <c r="N46" s="7"/>
      <c r="O46" s="11">
        <f t="shared" si="14"/>
        <v>0</v>
      </c>
      <c r="P46" s="11">
        <f t="shared" si="15"/>
        <v>0</v>
      </c>
      <c r="Q46" s="9"/>
      <c r="R46" s="11">
        <f t="shared" si="16"/>
        <v>0</v>
      </c>
      <c r="S46" s="11">
        <f t="shared" si="17"/>
        <v>0</v>
      </c>
    </row>
    <row r="47" spans="1:19" s="21" customFormat="1" ht="13.5" customHeight="1" outlineLevel="3" x14ac:dyDescent="0.2">
      <c r="A47" s="17"/>
      <c r="B47" s="68" t="s">
        <v>24</v>
      </c>
      <c r="C47" s="69"/>
      <c r="D47" s="3"/>
      <c r="E47" s="15"/>
      <c r="F47" s="15"/>
      <c r="G47" s="16"/>
      <c r="H47" s="15">
        <f>SUM(H37:H46)</f>
        <v>143723.69</v>
      </c>
      <c r="I47" s="15">
        <f>SUM(I37:I46)</f>
        <v>169594.01</v>
      </c>
      <c r="J47" s="13"/>
      <c r="K47" s="13"/>
      <c r="L47" s="13"/>
      <c r="M47" s="13"/>
      <c r="N47" s="13"/>
      <c r="O47" s="16">
        <f>SUM(O37:O46)</f>
        <v>0</v>
      </c>
      <c r="P47" s="16">
        <f>SUM(P37:P46)</f>
        <v>0</v>
      </c>
      <c r="Q47" s="18"/>
      <c r="R47" s="16">
        <f>SUM(R37:R46)</f>
        <v>0</v>
      </c>
      <c r="S47" s="16">
        <f>SUM(S37:S46)</f>
        <v>0</v>
      </c>
    </row>
    <row r="48" spans="1:19" s="21" customFormat="1" ht="26.25" customHeight="1" outlineLevel="3" x14ac:dyDescent="0.2">
      <c r="A48" s="17"/>
      <c r="B48" s="68" t="s">
        <v>37</v>
      </c>
      <c r="C48" s="69"/>
      <c r="D48" s="69"/>
      <c r="E48" s="69"/>
      <c r="F48" s="69"/>
      <c r="G48" s="69"/>
      <c r="H48" s="69"/>
      <c r="I48" s="69"/>
      <c r="J48" s="69"/>
      <c r="K48" s="69"/>
      <c r="L48" s="69"/>
      <c r="M48" s="69"/>
      <c r="N48" s="69"/>
      <c r="O48" s="69"/>
      <c r="P48" s="69"/>
      <c r="Q48" s="69"/>
      <c r="R48" s="69"/>
      <c r="S48" s="69"/>
    </row>
    <row r="49" spans="1:19" s="6" customFormat="1" ht="18.75" customHeight="1" outlineLevel="1" x14ac:dyDescent="0.2">
      <c r="A49" s="8"/>
      <c r="B49" s="70" t="s">
        <v>25</v>
      </c>
      <c r="C49" s="70"/>
      <c r="D49" s="70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  <c r="R49" s="71"/>
      <c r="S49" s="71"/>
    </row>
    <row r="50" spans="1:19" s="6" customFormat="1" ht="11.1" customHeight="1" outlineLevel="3" x14ac:dyDescent="0.2">
      <c r="A50" s="8">
        <v>1</v>
      </c>
      <c r="B50" s="49" t="s">
        <v>42</v>
      </c>
      <c r="C50" s="43" t="s">
        <v>43</v>
      </c>
      <c r="D50" s="43" t="s">
        <v>3</v>
      </c>
      <c r="E50" s="44">
        <v>52</v>
      </c>
      <c r="F50" s="9">
        <f>H50/E50</f>
        <v>262.71192307692309</v>
      </c>
      <c r="G50" s="11">
        <f>I50/E50</f>
        <v>310</v>
      </c>
      <c r="H50" s="45">
        <v>13661.02</v>
      </c>
      <c r="I50" s="45">
        <v>16120</v>
      </c>
      <c r="J50" s="7"/>
      <c r="K50" s="7"/>
      <c r="L50" s="7"/>
      <c r="M50" s="7"/>
      <c r="N50" s="7"/>
      <c r="O50" s="11">
        <f>Q50*M50</f>
        <v>0</v>
      </c>
      <c r="P50" s="11">
        <f>Q50*N50</f>
        <v>0</v>
      </c>
      <c r="Q50" s="9"/>
      <c r="R50" s="11">
        <f>Q50*M50</f>
        <v>0</v>
      </c>
      <c r="S50" s="11">
        <f>Q50*N50</f>
        <v>0</v>
      </c>
    </row>
    <row r="51" spans="1:19" s="6" customFormat="1" ht="11.1" customHeight="1" outlineLevel="3" x14ac:dyDescent="0.2">
      <c r="A51" s="8">
        <v>2</v>
      </c>
      <c r="B51" s="49" t="s">
        <v>42</v>
      </c>
      <c r="C51" s="43" t="s">
        <v>61</v>
      </c>
      <c r="D51" s="43" t="s">
        <v>3</v>
      </c>
      <c r="E51" s="47">
        <v>19</v>
      </c>
      <c r="F51" s="9">
        <f t="shared" ref="F51:F61" si="18">H51/E51</f>
        <v>177.3878947368421</v>
      </c>
      <c r="G51" s="11">
        <f t="shared" ref="G51:G61" si="19">I51/E51</f>
        <v>209.31578947368422</v>
      </c>
      <c r="H51" s="45">
        <v>3370.37</v>
      </c>
      <c r="I51" s="45">
        <v>3977</v>
      </c>
      <c r="J51" s="7"/>
      <c r="K51" s="7"/>
      <c r="L51" s="7"/>
      <c r="M51" s="7"/>
      <c r="N51" s="7"/>
      <c r="O51" s="11">
        <f t="shared" ref="O51:O61" si="20">Q51*M51</f>
        <v>0</v>
      </c>
      <c r="P51" s="11">
        <f t="shared" ref="P51:P61" si="21">Q51*N51</f>
        <v>0</v>
      </c>
      <c r="Q51" s="9"/>
      <c r="R51" s="11">
        <f t="shared" ref="R51:R61" si="22">Q51*M51</f>
        <v>0</v>
      </c>
      <c r="S51" s="11">
        <f t="shared" ref="S51:S61" si="23">Q51*N51</f>
        <v>0</v>
      </c>
    </row>
    <row r="52" spans="1:19" s="6" customFormat="1" ht="11.1" customHeight="1" outlineLevel="3" x14ac:dyDescent="0.2">
      <c r="A52" s="8">
        <v>3</v>
      </c>
      <c r="B52" s="49" t="s">
        <v>42</v>
      </c>
      <c r="C52" s="43" t="s">
        <v>69</v>
      </c>
      <c r="D52" s="43" t="s">
        <v>3</v>
      </c>
      <c r="E52" s="47">
        <v>19</v>
      </c>
      <c r="F52" s="9">
        <f t="shared" si="18"/>
        <v>485.69315789473683</v>
      </c>
      <c r="G52" s="11">
        <f t="shared" si="19"/>
        <v>573.11789473684212</v>
      </c>
      <c r="H52" s="45">
        <v>9228.17</v>
      </c>
      <c r="I52" s="45">
        <v>10889.24</v>
      </c>
      <c r="J52" s="7"/>
      <c r="K52" s="7"/>
      <c r="L52" s="7"/>
      <c r="M52" s="7"/>
      <c r="N52" s="7"/>
      <c r="O52" s="11">
        <f t="shared" si="20"/>
        <v>0</v>
      </c>
      <c r="P52" s="11">
        <f t="shared" si="21"/>
        <v>0</v>
      </c>
      <c r="Q52" s="9"/>
      <c r="R52" s="11">
        <f t="shared" si="22"/>
        <v>0</v>
      </c>
      <c r="S52" s="11">
        <f t="shared" si="23"/>
        <v>0</v>
      </c>
    </row>
    <row r="53" spans="1:19" s="6" customFormat="1" ht="11.1" customHeight="1" outlineLevel="3" x14ac:dyDescent="0.2">
      <c r="A53" s="8">
        <v>4</v>
      </c>
      <c r="B53" s="49" t="s">
        <v>46</v>
      </c>
      <c r="C53" s="43" t="s">
        <v>47</v>
      </c>
      <c r="D53" s="43" t="s">
        <v>2</v>
      </c>
      <c r="E53" s="46">
        <v>71.150000000000006</v>
      </c>
      <c r="F53" s="9">
        <f t="shared" si="18"/>
        <v>479.61841180604353</v>
      </c>
      <c r="G53" s="11">
        <f t="shared" si="19"/>
        <v>565.95122979620521</v>
      </c>
      <c r="H53" s="45">
        <v>34124.85</v>
      </c>
      <c r="I53" s="45">
        <v>40267.43</v>
      </c>
      <c r="J53" s="7"/>
      <c r="K53" s="7"/>
      <c r="L53" s="7"/>
      <c r="M53" s="7"/>
      <c r="N53" s="7"/>
      <c r="O53" s="11">
        <f t="shared" si="20"/>
        <v>0</v>
      </c>
      <c r="P53" s="11">
        <f t="shared" si="21"/>
        <v>0</v>
      </c>
      <c r="Q53" s="9"/>
      <c r="R53" s="11">
        <f t="shared" si="22"/>
        <v>0</v>
      </c>
      <c r="S53" s="11">
        <f t="shared" si="23"/>
        <v>0</v>
      </c>
    </row>
    <row r="54" spans="1:19" s="6" customFormat="1" ht="11.1" customHeight="1" outlineLevel="3" x14ac:dyDescent="0.2">
      <c r="A54" s="8">
        <v>5</v>
      </c>
      <c r="B54" s="49" t="s">
        <v>48</v>
      </c>
      <c r="C54" s="43" t="s">
        <v>49</v>
      </c>
      <c r="D54" s="43" t="s">
        <v>3</v>
      </c>
      <c r="E54" s="44">
        <v>4</v>
      </c>
      <c r="F54" s="9">
        <f t="shared" si="18"/>
        <v>118.645</v>
      </c>
      <c r="G54" s="11">
        <f t="shared" si="19"/>
        <v>140</v>
      </c>
      <c r="H54" s="46">
        <v>474.58</v>
      </c>
      <c r="I54" s="46">
        <v>560</v>
      </c>
      <c r="J54" s="7"/>
      <c r="K54" s="7"/>
      <c r="L54" s="7"/>
      <c r="M54" s="7"/>
      <c r="N54" s="7"/>
      <c r="O54" s="11">
        <f t="shared" si="20"/>
        <v>0</v>
      </c>
      <c r="P54" s="11">
        <f t="shared" si="21"/>
        <v>0</v>
      </c>
      <c r="Q54" s="9"/>
      <c r="R54" s="11">
        <f t="shared" si="22"/>
        <v>0</v>
      </c>
      <c r="S54" s="11">
        <f t="shared" si="23"/>
        <v>0</v>
      </c>
    </row>
    <row r="55" spans="1:19" s="6" customFormat="1" ht="11.1" customHeight="1" outlineLevel="3" x14ac:dyDescent="0.2">
      <c r="A55" s="8">
        <v>6</v>
      </c>
      <c r="B55" s="49" t="s">
        <v>52</v>
      </c>
      <c r="C55" s="43" t="s">
        <v>53</v>
      </c>
      <c r="D55" s="43" t="s">
        <v>3</v>
      </c>
      <c r="E55" s="47">
        <v>295</v>
      </c>
      <c r="F55" s="9">
        <f t="shared" si="18"/>
        <v>111.2095593220339</v>
      </c>
      <c r="G55" s="11">
        <f t="shared" si="19"/>
        <v>131.22722033898305</v>
      </c>
      <c r="H55" s="45">
        <v>32806.82</v>
      </c>
      <c r="I55" s="45">
        <v>38712.03</v>
      </c>
      <c r="J55" s="7"/>
      <c r="K55" s="7"/>
      <c r="L55" s="7"/>
      <c r="M55" s="7"/>
      <c r="N55" s="7"/>
      <c r="O55" s="11">
        <f t="shared" si="20"/>
        <v>0</v>
      </c>
      <c r="P55" s="11">
        <f t="shared" si="21"/>
        <v>0</v>
      </c>
      <c r="Q55" s="9"/>
      <c r="R55" s="11">
        <f t="shared" si="22"/>
        <v>0</v>
      </c>
      <c r="S55" s="11">
        <f t="shared" si="23"/>
        <v>0</v>
      </c>
    </row>
    <row r="56" spans="1:19" s="6" customFormat="1" ht="11.1" customHeight="1" outlineLevel="3" x14ac:dyDescent="0.2">
      <c r="A56" s="8">
        <v>7</v>
      </c>
      <c r="B56" s="49" t="s">
        <v>70</v>
      </c>
      <c r="C56" s="43" t="s">
        <v>71</v>
      </c>
      <c r="D56" s="43" t="s">
        <v>3</v>
      </c>
      <c r="E56" s="44">
        <v>60</v>
      </c>
      <c r="F56" s="9">
        <f t="shared" si="18"/>
        <v>302.11866666666663</v>
      </c>
      <c r="G56" s="11">
        <f t="shared" si="19"/>
        <v>356.5</v>
      </c>
      <c r="H56" s="45">
        <v>18127.12</v>
      </c>
      <c r="I56" s="45">
        <v>21390</v>
      </c>
      <c r="J56" s="7"/>
      <c r="K56" s="7"/>
      <c r="L56" s="7"/>
      <c r="M56" s="7"/>
      <c r="N56" s="7"/>
      <c r="O56" s="11">
        <f t="shared" si="20"/>
        <v>0</v>
      </c>
      <c r="P56" s="11">
        <f t="shared" si="21"/>
        <v>0</v>
      </c>
      <c r="Q56" s="9"/>
      <c r="R56" s="11">
        <f t="shared" si="22"/>
        <v>0</v>
      </c>
      <c r="S56" s="11">
        <f t="shared" si="23"/>
        <v>0</v>
      </c>
    </row>
    <row r="57" spans="1:19" s="6" customFormat="1" ht="11.1" customHeight="1" outlineLevel="3" x14ac:dyDescent="0.2">
      <c r="A57" s="8">
        <v>8</v>
      </c>
      <c r="B57" s="49" t="s">
        <v>64</v>
      </c>
      <c r="C57" s="43" t="s">
        <v>65</v>
      </c>
      <c r="D57" s="43" t="s">
        <v>3</v>
      </c>
      <c r="E57" s="47">
        <v>15</v>
      </c>
      <c r="F57" s="9">
        <f t="shared" si="18"/>
        <v>592.54133333333334</v>
      </c>
      <c r="G57" s="11">
        <f t="shared" si="19"/>
        <v>699.2</v>
      </c>
      <c r="H57" s="45">
        <v>8888.1200000000008</v>
      </c>
      <c r="I57" s="45">
        <v>10488</v>
      </c>
      <c r="J57" s="7"/>
      <c r="K57" s="7"/>
      <c r="L57" s="7"/>
      <c r="M57" s="7"/>
      <c r="N57" s="7"/>
      <c r="O57" s="11">
        <f t="shared" si="20"/>
        <v>0</v>
      </c>
      <c r="P57" s="11">
        <f t="shared" si="21"/>
        <v>0</v>
      </c>
      <c r="Q57" s="9"/>
      <c r="R57" s="11">
        <f t="shared" si="22"/>
        <v>0</v>
      </c>
      <c r="S57" s="11">
        <f t="shared" si="23"/>
        <v>0</v>
      </c>
    </row>
    <row r="58" spans="1:19" s="6" customFormat="1" ht="11.1" customHeight="1" outlineLevel="3" x14ac:dyDescent="0.2">
      <c r="A58" s="8">
        <v>9</v>
      </c>
      <c r="B58" s="49" t="s">
        <v>72</v>
      </c>
      <c r="C58" s="43" t="s">
        <v>73</v>
      </c>
      <c r="D58" s="43" t="s">
        <v>3</v>
      </c>
      <c r="E58" s="46">
        <v>2</v>
      </c>
      <c r="F58" s="9">
        <f t="shared" si="18"/>
        <v>116.36</v>
      </c>
      <c r="G58" s="11">
        <f t="shared" si="19"/>
        <v>137.31</v>
      </c>
      <c r="H58" s="46">
        <v>232.72</v>
      </c>
      <c r="I58" s="46">
        <v>274.62</v>
      </c>
      <c r="J58" s="7"/>
      <c r="K58" s="7"/>
      <c r="L58" s="7"/>
      <c r="M58" s="7"/>
      <c r="N58" s="7"/>
      <c r="O58" s="11">
        <f t="shared" si="20"/>
        <v>0</v>
      </c>
      <c r="P58" s="11">
        <f t="shared" si="21"/>
        <v>0</v>
      </c>
      <c r="Q58" s="9"/>
      <c r="R58" s="11">
        <f t="shared" si="22"/>
        <v>0</v>
      </c>
      <c r="S58" s="11">
        <f t="shared" si="23"/>
        <v>0</v>
      </c>
    </row>
    <row r="59" spans="1:19" s="6" customFormat="1" ht="11.1" customHeight="1" outlineLevel="3" x14ac:dyDescent="0.2">
      <c r="A59" s="8">
        <v>10</v>
      </c>
      <c r="B59" s="49" t="s">
        <v>54</v>
      </c>
      <c r="C59" s="43" t="s">
        <v>55</v>
      </c>
      <c r="D59" s="43" t="s">
        <v>3</v>
      </c>
      <c r="E59" s="46">
        <v>5</v>
      </c>
      <c r="F59" s="9">
        <f t="shared" si="18"/>
        <v>177.45</v>
      </c>
      <c r="G59" s="11">
        <f t="shared" si="19"/>
        <v>209.39400000000001</v>
      </c>
      <c r="H59" s="46">
        <v>887.25</v>
      </c>
      <c r="I59" s="45">
        <v>1046.97</v>
      </c>
      <c r="J59" s="7"/>
      <c r="K59" s="7"/>
      <c r="L59" s="7"/>
      <c r="M59" s="7"/>
      <c r="N59" s="7"/>
      <c r="O59" s="11">
        <f t="shared" si="20"/>
        <v>0</v>
      </c>
      <c r="P59" s="11">
        <f t="shared" si="21"/>
        <v>0</v>
      </c>
      <c r="Q59" s="9"/>
      <c r="R59" s="11">
        <f t="shared" si="22"/>
        <v>0</v>
      </c>
      <c r="S59" s="11">
        <f t="shared" si="23"/>
        <v>0</v>
      </c>
    </row>
    <row r="60" spans="1:19" s="6" customFormat="1" ht="11.1" customHeight="1" outlineLevel="3" x14ac:dyDescent="0.2">
      <c r="A60" s="8">
        <v>11</v>
      </c>
      <c r="B60" s="49" t="s">
        <v>56</v>
      </c>
      <c r="C60" s="43" t="s">
        <v>57</v>
      </c>
      <c r="D60" s="43" t="s">
        <v>3</v>
      </c>
      <c r="E60" s="46">
        <v>7</v>
      </c>
      <c r="F60" s="9">
        <f t="shared" si="18"/>
        <v>726.50428571428563</v>
      </c>
      <c r="G60" s="11">
        <f t="shared" si="19"/>
        <v>857.27285714285711</v>
      </c>
      <c r="H60" s="45">
        <v>5085.53</v>
      </c>
      <c r="I60" s="45">
        <v>6000.91</v>
      </c>
      <c r="J60" s="7"/>
      <c r="K60" s="7"/>
      <c r="L60" s="7"/>
      <c r="M60" s="7"/>
      <c r="N60" s="7"/>
      <c r="O60" s="11">
        <f t="shared" si="20"/>
        <v>0</v>
      </c>
      <c r="P60" s="11">
        <f t="shared" si="21"/>
        <v>0</v>
      </c>
      <c r="Q60" s="9"/>
      <c r="R60" s="11">
        <f t="shared" si="22"/>
        <v>0</v>
      </c>
      <c r="S60" s="11">
        <f t="shared" si="23"/>
        <v>0</v>
      </c>
    </row>
    <row r="61" spans="1:19" s="6" customFormat="1" ht="11.1" customHeight="1" outlineLevel="3" x14ac:dyDescent="0.2">
      <c r="A61" s="8">
        <v>12</v>
      </c>
      <c r="B61" s="49" t="s">
        <v>58</v>
      </c>
      <c r="C61" s="43" t="s">
        <v>59</v>
      </c>
      <c r="D61" s="43" t="s">
        <v>3</v>
      </c>
      <c r="E61" s="46">
        <v>17</v>
      </c>
      <c r="F61" s="9">
        <f t="shared" si="18"/>
        <v>1430.5123529411765</v>
      </c>
      <c r="G61" s="11">
        <f t="shared" si="19"/>
        <v>1688</v>
      </c>
      <c r="H61" s="45">
        <v>24318.71</v>
      </c>
      <c r="I61" s="45">
        <v>28696</v>
      </c>
      <c r="J61" s="7"/>
      <c r="K61" s="7"/>
      <c r="L61" s="7"/>
      <c r="M61" s="7"/>
      <c r="N61" s="7"/>
      <c r="O61" s="11">
        <f t="shared" si="20"/>
        <v>0</v>
      </c>
      <c r="P61" s="11">
        <f t="shared" si="21"/>
        <v>0</v>
      </c>
      <c r="Q61" s="9"/>
      <c r="R61" s="11">
        <f t="shared" si="22"/>
        <v>0</v>
      </c>
      <c r="S61" s="11">
        <f t="shared" si="23"/>
        <v>0</v>
      </c>
    </row>
    <row r="62" spans="1:19" s="6" customFormat="1" ht="17.25" customHeight="1" outlineLevel="3" x14ac:dyDescent="0.2">
      <c r="A62" s="8"/>
      <c r="B62" s="68" t="s">
        <v>26</v>
      </c>
      <c r="C62" s="69"/>
      <c r="D62" s="22"/>
      <c r="E62" s="23"/>
      <c r="F62" s="23"/>
      <c r="G62" s="24"/>
      <c r="H62" s="23">
        <f>SUM(H50:H61)</f>
        <v>151205.25999999998</v>
      </c>
      <c r="I62" s="23">
        <f>SUM(I50:I61)</f>
        <v>178422.2</v>
      </c>
      <c r="J62" s="25"/>
      <c r="K62" s="25"/>
      <c r="L62" s="25"/>
      <c r="M62" s="25"/>
      <c r="N62" s="25"/>
      <c r="O62" s="24">
        <f>SUM(O50:O61)</f>
        <v>0</v>
      </c>
      <c r="P62" s="24">
        <f>SUM(P50:P61)</f>
        <v>0</v>
      </c>
      <c r="Q62" s="26"/>
      <c r="R62" s="24">
        <f>SUM(R50:R61)</f>
        <v>0</v>
      </c>
      <c r="S62" s="24">
        <f>SUM(S50:S61)</f>
        <v>0</v>
      </c>
    </row>
    <row r="63" spans="1:19" s="6" customFormat="1" ht="35.25" customHeight="1" outlineLevel="3" x14ac:dyDescent="0.2">
      <c r="A63" s="8"/>
      <c r="B63" s="68" t="s">
        <v>38</v>
      </c>
      <c r="C63" s="69"/>
      <c r="D63" s="69"/>
      <c r="E63" s="69"/>
      <c r="F63" s="69"/>
      <c r="G63" s="69"/>
      <c r="H63" s="69"/>
      <c r="I63" s="69"/>
      <c r="J63" s="69"/>
      <c r="K63" s="69"/>
      <c r="L63" s="69"/>
      <c r="M63" s="69"/>
      <c r="N63" s="69"/>
      <c r="O63" s="69"/>
      <c r="P63" s="69"/>
      <c r="Q63" s="69"/>
      <c r="R63" s="69"/>
      <c r="S63" s="69"/>
    </row>
    <row r="64" spans="1:19" s="6" customFormat="1" ht="17.25" customHeight="1" x14ac:dyDescent="0.2">
      <c r="A64" s="8"/>
      <c r="B64" s="70" t="s">
        <v>27</v>
      </c>
      <c r="C64" s="70"/>
      <c r="D64" s="70"/>
      <c r="E64" s="71"/>
      <c r="F64" s="71"/>
      <c r="G64" s="71"/>
      <c r="H64" s="71"/>
      <c r="I64" s="71"/>
      <c r="J64" s="71"/>
      <c r="K64" s="71"/>
      <c r="L64" s="71"/>
      <c r="M64" s="71"/>
      <c r="N64" s="71"/>
      <c r="O64" s="71"/>
      <c r="P64" s="71"/>
      <c r="Q64" s="71"/>
      <c r="R64" s="71"/>
      <c r="S64" s="71"/>
    </row>
    <row r="65" spans="1:19" s="6" customFormat="1" ht="11.1" customHeight="1" outlineLevel="3" x14ac:dyDescent="0.2">
      <c r="A65" s="8">
        <v>1</v>
      </c>
      <c r="B65" s="49" t="s">
        <v>42</v>
      </c>
      <c r="C65" s="43" t="s">
        <v>43</v>
      </c>
      <c r="D65" s="43" t="s">
        <v>3</v>
      </c>
      <c r="E65" s="44">
        <v>14</v>
      </c>
      <c r="F65" s="9">
        <f>H65/E65</f>
        <v>262.71214285714285</v>
      </c>
      <c r="G65" s="11">
        <f>I65/E65</f>
        <v>310</v>
      </c>
      <c r="H65" s="45">
        <v>3677.97</v>
      </c>
      <c r="I65" s="45">
        <v>4340</v>
      </c>
      <c r="J65" s="7"/>
      <c r="K65" s="7"/>
      <c r="L65" s="7"/>
      <c r="M65" s="7"/>
      <c r="N65" s="7"/>
      <c r="O65" s="11">
        <f>Q65*M65</f>
        <v>0</v>
      </c>
      <c r="P65" s="11">
        <f>Q65*N65</f>
        <v>0</v>
      </c>
      <c r="Q65" s="9"/>
      <c r="R65" s="11">
        <f>Q65*M65</f>
        <v>0</v>
      </c>
      <c r="S65" s="11">
        <f>Q65*N65</f>
        <v>0</v>
      </c>
    </row>
    <row r="66" spans="1:19" s="6" customFormat="1" ht="11.1" customHeight="1" outlineLevel="3" x14ac:dyDescent="0.2">
      <c r="A66" s="8">
        <v>2</v>
      </c>
      <c r="B66" s="49" t="s">
        <v>46</v>
      </c>
      <c r="C66" s="43" t="s">
        <v>47</v>
      </c>
      <c r="D66" s="43" t="s">
        <v>2</v>
      </c>
      <c r="E66" s="47">
        <v>8</v>
      </c>
      <c r="F66" s="9">
        <f t="shared" ref="F66:F69" si="24">H66/E66</f>
        <v>443.64749999999998</v>
      </c>
      <c r="G66" s="11">
        <f t="shared" ref="G66:G69" si="25">I66/E66</f>
        <v>523.50374999999997</v>
      </c>
      <c r="H66" s="45">
        <v>3549.18</v>
      </c>
      <c r="I66" s="45">
        <v>4188.03</v>
      </c>
      <c r="J66" s="7"/>
      <c r="K66" s="7"/>
      <c r="L66" s="7"/>
      <c r="M66" s="7"/>
      <c r="N66" s="7"/>
      <c r="O66" s="11">
        <f t="shared" ref="O66:O69" si="26">Q66*M66</f>
        <v>0</v>
      </c>
      <c r="P66" s="11">
        <f t="shared" ref="P66:P69" si="27">Q66*N66</f>
        <v>0</v>
      </c>
      <c r="Q66" s="9"/>
      <c r="R66" s="11">
        <f t="shared" ref="R66:R69" si="28">Q66*M66</f>
        <v>0</v>
      </c>
      <c r="S66" s="11">
        <f t="shared" ref="S66:S69" si="29">Q66*N66</f>
        <v>0</v>
      </c>
    </row>
    <row r="67" spans="1:19" s="6" customFormat="1" ht="11.1" customHeight="1" outlineLevel="3" x14ac:dyDescent="0.2">
      <c r="A67" s="8">
        <v>3</v>
      </c>
      <c r="B67" s="49" t="s">
        <v>48</v>
      </c>
      <c r="C67" s="43" t="s">
        <v>49</v>
      </c>
      <c r="D67" s="43" t="s">
        <v>3</v>
      </c>
      <c r="E67" s="44">
        <v>11</v>
      </c>
      <c r="F67" s="9">
        <f t="shared" si="24"/>
        <v>118.64363636363636</v>
      </c>
      <c r="G67" s="11">
        <f t="shared" si="25"/>
        <v>140</v>
      </c>
      <c r="H67" s="45">
        <v>1305.08</v>
      </c>
      <c r="I67" s="45">
        <v>1540</v>
      </c>
      <c r="J67" s="7"/>
      <c r="K67" s="7"/>
      <c r="L67" s="7"/>
      <c r="M67" s="7"/>
      <c r="N67" s="7"/>
      <c r="O67" s="11">
        <f t="shared" si="26"/>
        <v>0</v>
      </c>
      <c r="P67" s="11">
        <f t="shared" si="27"/>
        <v>0</v>
      </c>
      <c r="Q67" s="9"/>
      <c r="R67" s="11">
        <f t="shared" si="28"/>
        <v>0</v>
      </c>
      <c r="S67" s="11">
        <f t="shared" si="29"/>
        <v>0</v>
      </c>
    </row>
    <row r="68" spans="1:19" s="6" customFormat="1" ht="11.1" customHeight="1" outlineLevel="3" x14ac:dyDescent="0.2">
      <c r="A68" s="8">
        <v>4</v>
      </c>
      <c r="B68" s="49" t="s">
        <v>52</v>
      </c>
      <c r="C68" s="43" t="s">
        <v>53</v>
      </c>
      <c r="D68" s="43" t="s">
        <v>3</v>
      </c>
      <c r="E68" s="44">
        <v>101</v>
      </c>
      <c r="F68" s="9">
        <f t="shared" si="24"/>
        <v>111.39841584158415</v>
      </c>
      <c r="G68" s="11">
        <f t="shared" si="25"/>
        <v>131.45009900990098</v>
      </c>
      <c r="H68" s="45">
        <v>11251.24</v>
      </c>
      <c r="I68" s="45">
        <v>13276.46</v>
      </c>
      <c r="J68" s="7"/>
      <c r="K68" s="7"/>
      <c r="L68" s="7"/>
      <c r="M68" s="7"/>
      <c r="N68" s="7"/>
      <c r="O68" s="11">
        <f t="shared" si="26"/>
        <v>0</v>
      </c>
      <c r="P68" s="11">
        <f t="shared" si="27"/>
        <v>0</v>
      </c>
      <c r="Q68" s="9"/>
      <c r="R68" s="11">
        <f t="shared" si="28"/>
        <v>0</v>
      </c>
      <c r="S68" s="11">
        <f t="shared" si="29"/>
        <v>0</v>
      </c>
    </row>
    <row r="69" spans="1:19" s="6" customFormat="1" ht="11.1" customHeight="1" outlineLevel="3" x14ac:dyDescent="0.2">
      <c r="A69" s="8">
        <v>5</v>
      </c>
      <c r="B69" s="49" t="s">
        <v>54</v>
      </c>
      <c r="C69" s="43" t="s">
        <v>55</v>
      </c>
      <c r="D69" s="43" t="s">
        <v>3</v>
      </c>
      <c r="E69" s="47">
        <v>19</v>
      </c>
      <c r="F69" s="9">
        <f t="shared" si="24"/>
        <v>177.30368421052631</v>
      </c>
      <c r="G69" s="11">
        <f t="shared" si="25"/>
        <v>209.21842105263158</v>
      </c>
      <c r="H69" s="45">
        <v>3368.77</v>
      </c>
      <c r="I69" s="45">
        <v>3975.15</v>
      </c>
      <c r="J69" s="7"/>
      <c r="K69" s="7"/>
      <c r="L69" s="7"/>
      <c r="M69" s="7"/>
      <c r="N69" s="7"/>
      <c r="O69" s="11">
        <f t="shared" si="26"/>
        <v>0</v>
      </c>
      <c r="P69" s="11">
        <f t="shared" si="27"/>
        <v>0</v>
      </c>
      <c r="Q69" s="9"/>
      <c r="R69" s="11">
        <f t="shared" si="28"/>
        <v>0</v>
      </c>
      <c r="S69" s="11">
        <f t="shared" si="29"/>
        <v>0</v>
      </c>
    </row>
    <row r="70" spans="1:19" s="6" customFormat="1" ht="16.5" customHeight="1" outlineLevel="3" x14ac:dyDescent="0.2">
      <c r="A70" s="8"/>
      <c r="B70" s="20" t="s">
        <v>28</v>
      </c>
      <c r="C70" s="14"/>
      <c r="D70" s="3"/>
      <c r="E70" s="15"/>
      <c r="F70" s="15"/>
      <c r="G70" s="16"/>
      <c r="H70" s="15">
        <f>SUM(H65:H69)</f>
        <v>23152.240000000002</v>
      </c>
      <c r="I70" s="15">
        <f>SUM(I65:I69)</f>
        <v>27319.64</v>
      </c>
      <c r="J70" s="13"/>
      <c r="K70" s="13"/>
      <c r="L70" s="13"/>
      <c r="M70" s="13"/>
      <c r="N70" s="13"/>
      <c r="O70" s="16">
        <f>SUM(O65:O69)</f>
        <v>0</v>
      </c>
      <c r="P70" s="16">
        <f>SUM(P65:P69)</f>
        <v>0</v>
      </c>
      <c r="Q70" s="15"/>
      <c r="R70" s="16">
        <f>SUM(R65:R69)</f>
        <v>0</v>
      </c>
      <c r="S70" s="16">
        <f>SUM(S65:S69)</f>
        <v>0</v>
      </c>
    </row>
    <row r="71" spans="1:19" s="6" customFormat="1" ht="27.75" customHeight="1" outlineLevel="3" x14ac:dyDescent="0.2">
      <c r="A71" s="8"/>
      <c r="B71" s="68" t="s">
        <v>29</v>
      </c>
      <c r="C71" s="69"/>
      <c r="D71" s="69"/>
      <c r="E71" s="69"/>
      <c r="F71" s="69"/>
      <c r="G71" s="69"/>
      <c r="H71" s="69"/>
      <c r="I71" s="69"/>
      <c r="J71" s="69"/>
      <c r="K71" s="69"/>
      <c r="L71" s="69"/>
      <c r="M71" s="69"/>
      <c r="N71" s="69"/>
      <c r="O71" s="69"/>
      <c r="P71" s="69"/>
      <c r="Q71" s="69"/>
      <c r="R71" s="69"/>
      <c r="S71" s="69"/>
    </row>
    <row r="72" spans="1:19" s="6" customFormat="1" ht="21" customHeight="1" x14ac:dyDescent="0.2">
      <c r="A72" s="8"/>
      <c r="B72" s="70" t="s">
        <v>30</v>
      </c>
      <c r="C72" s="70"/>
      <c r="D72" s="70"/>
      <c r="E72" s="71"/>
      <c r="F72" s="71"/>
      <c r="G72" s="71"/>
      <c r="H72" s="71"/>
      <c r="I72" s="71"/>
      <c r="J72" s="71"/>
      <c r="K72" s="71"/>
      <c r="L72" s="71"/>
      <c r="M72" s="71"/>
      <c r="N72" s="71"/>
      <c r="O72" s="71"/>
      <c r="P72" s="71"/>
      <c r="Q72" s="71"/>
      <c r="R72" s="71"/>
      <c r="S72" s="71"/>
    </row>
    <row r="73" spans="1:19" s="6" customFormat="1" ht="11.1" customHeight="1" outlineLevel="3" x14ac:dyDescent="0.2">
      <c r="A73" s="8">
        <v>1</v>
      </c>
      <c r="B73" s="49" t="s">
        <v>42</v>
      </c>
      <c r="C73" s="43" t="s">
        <v>61</v>
      </c>
      <c r="D73" s="43" t="s">
        <v>3</v>
      </c>
      <c r="E73" s="47">
        <v>1</v>
      </c>
      <c r="F73" s="9">
        <f>H73/E73</f>
        <v>34.75</v>
      </c>
      <c r="G73" s="11">
        <f>I73/E73</f>
        <v>41</v>
      </c>
      <c r="H73" s="46">
        <v>34.75</v>
      </c>
      <c r="I73" s="46">
        <v>41</v>
      </c>
      <c r="J73" s="7"/>
      <c r="K73" s="7"/>
      <c r="L73" s="7"/>
      <c r="M73" s="7"/>
      <c r="N73" s="7"/>
      <c r="O73" s="11">
        <f>Q73*M73</f>
        <v>0</v>
      </c>
      <c r="P73" s="11">
        <f>Q73*N73</f>
        <v>0</v>
      </c>
      <c r="Q73" s="9"/>
      <c r="R73" s="11">
        <f>Q73*M73</f>
        <v>0</v>
      </c>
      <c r="S73" s="11">
        <f>Q73*N73</f>
        <v>0</v>
      </c>
    </row>
    <row r="74" spans="1:19" s="6" customFormat="1" ht="11.1" customHeight="1" outlineLevel="3" x14ac:dyDescent="0.2">
      <c r="A74" s="8">
        <v>2</v>
      </c>
      <c r="B74" s="49" t="s">
        <v>74</v>
      </c>
      <c r="C74" s="43" t="s">
        <v>75</v>
      </c>
      <c r="D74" s="43" t="s">
        <v>3</v>
      </c>
      <c r="E74" s="44">
        <v>10</v>
      </c>
      <c r="F74" s="9">
        <f t="shared" ref="F74:F83" si="30">H74/E74</f>
        <v>953.17800000000011</v>
      </c>
      <c r="G74" s="11">
        <f t="shared" ref="G74:G83" si="31">I74/E74</f>
        <v>1124.75</v>
      </c>
      <c r="H74" s="45">
        <v>9531.7800000000007</v>
      </c>
      <c r="I74" s="45">
        <v>11247.5</v>
      </c>
      <c r="J74" s="7"/>
      <c r="K74" s="7"/>
      <c r="L74" s="7"/>
      <c r="M74" s="7"/>
      <c r="N74" s="7"/>
      <c r="O74" s="11">
        <f t="shared" ref="O74:O83" si="32">Q74*M74</f>
        <v>0</v>
      </c>
      <c r="P74" s="11">
        <f t="shared" ref="P74:P83" si="33">Q74*N74</f>
        <v>0</v>
      </c>
      <c r="Q74" s="9"/>
      <c r="R74" s="11">
        <f t="shared" ref="R74:R83" si="34">Q74*M74</f>
        <v>0</v>
      </c>
      <c r="S74" s="11">
        <f t="shared" ref="S74:S83" si="35">Q74*N74</f>
        <v>0</v>
      </c>
    </row>
    <row r="75" spans="1:19" s="6" customFormat="1" ht="11.1" customHeight="1" outlineLevel="3" x14ac:dyDescent="0.2">
      <c r="A75" s="8">
        <v>3</v>
      </c>
      <c r="B75" s="49" t="s">
        <v>46</v>
      </c>
      <c r="C75" s="43" t="s">
        <v>47</v>
      </c>
      <c r="D75" s="43" t="s">
        <v>2</v>
      </c>
      <c r="E75" s="44">
        <v>5</v>
      </c>
      <c r="F75" s="9">
        <f t="shared" si="30"/>
        <v>479.61800000000005</v>
      </c>
      <c r="G75" s="11">
        <f t="shared" si="31"/>
        <v>565.95000000000005</v>
      </c>
      <c r="H75" s="45">
        <v>2398.09</v>
      </c>
      <c r="I75" s="45">
        <v>2829.75</v>
      </c>
      <c r="J75" s="7"/>
      <c r="K75" s="7"/>
      <c r="L75" s="7"/>
      <c r="M75" s="7"/>
      <c r="N75" s="7"/>
      <c r="O75" s="11">
        <f t="shared" si="32"/>
        <v>0</v>
      </c>
      <c r="P75" s="11">
        <f t="shared" si="33"/>
        <v>0</v>
      </c>
      <c r="Q75" s="9"/>
      <c r="R75" s="11">
        <f t="shared" si="34"/>
        <v>0</v>
      </c>
      <c r="S75" s="11">
        <f t="shared" si="35"/>
        <v>0</v>
      </c>
    </row>
    <row r="76" spans="1:19" s="6" customFormat="1" ht="11.1" customHeight="1" outlineLevel="3" x14ac:dyDescent="0.2">
      <c r="A76" s="8">
        <v>4</v>
      </c>
      <c r="B76" s="49" t="s">
        <v>62</v>
      </c>
      <c r="C76" s="43" t="s">
        <v>63</v>
      </c>
      <c r="D76" s="43" t="s">
        <v>4</v>
      </c>
      <c r="E76" s="44">
        <v>10</v>
      </c>
      <c r="F76" s="9">
        <f t="shared" si="30"/>
        <v>185.16900000000001</v>
      </c>
      <c r="G76" s="11">
        <f t="shared" si="31"/>
        <v>218.5</v>
      </c>
      <c r="H76" s="45">
        <v>1851.69</v>
      </c>
      <c r="I76" s="45">
        <v>2185</v>
      </c>
      <c r="J76" s="7"/>
      <c r="K76" s="7"/>
      <c r="L76" s="7"/>
      <c r="M76" s="7"/>
      <c r="N76" s="7"/>
      <c r="O76" s="11">
        <f t="shared" si="32"/>
        <v>0</v>
      </c>
      <c r="P76" s="11">
        <f t="shared" si="33"/>
        <v>0</v>
      </c>
      <c r="Q76" s="9"/>
      <c r="R76" s="11">
        <f t="shared" si="34"/>
        <v>0</v>
      </c>
      <c r="S76" s="11">
        <f t="shared" si="35"/>
        <v>0</v>
      </c>
    </row>
    <row r="77" spans="1:19" s="6" customFormat="1" ht="11.1" customHeight="1" outlineLevel="3" x14ac:dyDescent="0.2">
      <c r="A77" s="8">
        <v>5</v>
      </c>
      <c r="B77" s="49" t="s">
        <v>48</v>
      </c>
      <c r="C77" s="43" t="s">
        <v>49</v>
      </c>
      <c r="D77" s="43" t="s">
        <v>3</v>
      </c>
      <c r="E77" s="44">
        <v>5</v>
      </c>
      <c r="F77" s="9">
        <f t="shared" si="30"/>
        <v>118.64400000000001</v>
      </c>
      <c r="G77" s="11">
        <f t="shared" si="31"/>
        <v>140</v>
      </c>
      <c r="H77" s="46">
        <v>593.22</v>
      </c>
      <c r="I77" s="46">
        <v>700</v>
      </c>
      <c r="J77" s="7"/>
      <c r="K77" s="7"/>
      <c r="L77" s="7"/>
      <c r="M77" s="7"/>
      <c r="N77" s="7"/>
      <c r="O77" s="11">
        <f t="shared" si="32"/>
        <v>0</v>
      </c>
      <c r="P77" s="11">
        <f t="shared" si="33"/>
        <v>0</v>
      </c>
      <c r="Q77" s="9"/>
      <c r="R77" s="11">
        <f t="shared" si="34"/>
        <v>0</v>
      </c>
      <c r="S77" s="11">
        <f t="shared" si="35"/>
        <v>0</v>
      </c>
    </row>
    <row r="78" spans="1:19" s="6" customFormat="1" ht="11.1" customHeight="1" outlineLevel="3" x14ac:dyDescent="0.2">
      <c r="A78" s="8">
        <v>6</v>
      </c>
      <c r="B78" s="49" t="s">
        <v>67</v>
      </c>
      <c r="C78" s="43" t="s">
        <v>68</v>
      </c>
      <c r="D78" s="43" t="s">
        <v>4</v>
      </c>
      <c r="E78" s="44">
        <v>12</v>
      </c>
      <c r="F78" s="9">
        <f t="shared" si="30"/>
        <v>363.51666666666665</v>
      </c>
      <c r="G78" s="11">
        <f t="shared" si="31"/>
        <v>428.95</v>
      </c>
      <c r="H78" s="45">
        <v>4362.2</v>
      </c>
      <c r="I78" s="45">
        <v>5147.3999999999996</v>
      </c>
      <c r="J78" s="7"/>
      <c r="K78" s="7"/>
      <c r="L78" s="7"/>
      <c r="M78" s="7"/>
      <c r="N78" s="7"/>
      <c r="O78" s="11">
        <f t="shared" si="32"/>
        <v>0</v>
      </c>
      <c r="P78" s="11">
        <f t="shared" si="33"/>
        <v>0</v>
      </c>
      <c r="Q78" s="9"/>
      <c r="R78" s="11">
        <f t="shared" si="34"/>
        <v>0</v>
      </c>
      <c r="S78" s="11">
        <f t="shared" si="35"/>
        <v>0</v>
      </c>
    </row>
    <row r="79" spans="1:19" s="6" customFormat="1" ht="11.1" customHeight="1" outlineLevel="3" x14ac:dyDescent="0.2">
      <c r="A79" s="8">
        <v>7</v>
      </c>
      <c r="B79" s="49" t="s">
        <v>52</v>
      </c>
      <c r="C79" s="43" t="s">
        <v>53</v>
      </c>
      <c r="D79" s="43" t="s">
        <v>3</v>
      </c>
      <c r="E79" s="44">
        <v>280</v>
      </c>
      <c r="F79" s="9">
        <f t="shared" si="30"/>
        <v>111.39832142857142</v>
      </c>
      <c r="G79" s="11">
        <f t="shared" si="31"/>
        <v>131.44999999999999</v>
      </c>
      <c r="H79" s="45">
        <v>31191.53</v>
      </c>
      <c r="I79" s="45">
        <v>36806</v>
      </c>
      <c r="J79" s="7"/>
      <c r="K79" s="7"/>
      <c r="L79" s="7"/>
      <c r="M79" s="7"/>
      <c r="N79" s="7"/>
      <c r="O79" s="11">
        <f t="shared" si="32"/>
        <v>0</v>
      </c>
      <c r="P79" s="11">
        <f t="shared" si="33"/>
        <v>0</v>
      </c>
      <c r="Q79" s="9"/>
      <c r="R79" s="11">
        <f t="shared" si="34"/>
        <v>0</v>
      </c>
      <c r="S79" s="11">
        <f t="shared" si="35"/>
        <v>0</v>
      </c>
    </row>
    <row r="80" spans="1:19" s="6" customFormat="1" ht="11.1" customHeight="1" outlineLevel="3" x14ac:dyDescent="0.2">
      <c r="A80" s="8">
        <v>8</v>
      </c>
      <c r="B80" s="49" t="s">
        <v>70</v>
      </c>
      <c r="C80" s="43" t="s">
        <v>71</v>
      </c>
      <c r="D80" s="43" t="s">
        <v>3</v>
      </c>
      <c r="E80" s="44">
        <v>10</v>
      </c>
      <c r="F80" s="9">
        <f t="shared" si="30"/>
        <v>302.11900000000003</v>
      </c>
      <c r="G80" s="11">
        <f t="shared" si="31"/>
        <v>356.5</v>
      </c>
      <c r="H80" s="45">
        <v>3021.19</v>
      </c>
      <c r="I80" s="45">
        <v>3565</v>
      </c>
      <c r="J80" s="7"/>
      <c r="K80" s="7"/>
      <c r="L80" s="7"/>
      <c r="M80" s="7"/>
      <c r="N80" s="7"/>
      <c r="O80" s="11">
        <f t="shared" si="32"/>
        <v>0</v>
      </c>
      <c r="P80" s="11">
        <f t="shared" si="33"/>
        <v>0</v>
      </c>
      <c r="Q80" s="9"/>
      <c r="R80" s="11">
        <f t="shared" si="34"/>
        <v>0</v>
      </c>
      <c r="S80" s="11">
        <f t="shared" si="35"/>
        <v>0</v>
      </c>
    </row>
    <row r="81" spans="1:19" s="6" customFormat="1" ht="11.1" customHeight="1" outlineLevel="3" x14ac:dyDescent="0.2">
      <c r="A81" s="8">
        <v>9</v>
      </c>
      <c r="B81" s="49" t="s">
        <v>54</v>
      </c>
      <c r="C81" s="43" t="s">
        <v>55</v>
      </c>
      <c r="D81" s="43" t="s">
        <v>3</v>
      </c>
      <c r="E81" s="47">
        <v>25</v>
      </c>
      <c r="F81" s="9">
        <f t="shared" si="30"/>
        <v>180.4032</v>
      </c>
      <c r="G81" s="11">
        <f t="shared" si="31"/>
        <v>212.87560000000002</v>
      </c>
      <c r="H81" s="45">
        <v>4510.08</v>
      </c>
      <c r="I81" s="45">
        <v>5321.89</v>
      </c>
      <c r="J81" s="7"/>
      <c r="K81" s="7"/>
      <c r="L81" s="7"/>
      <c r="M81" s="7"/>
      <c r="N81" s="7"/>
      <c r="O81" s="11">
        <f t="shared" si="32"/>
        <v>0</v>
      </c>
      <c r="P81" s="11">
        <f t="shared" si="33"/>
        <v>0</v>
      </c>
      <c r="Q81" s="9"/>
      <c r="R81" s="11">
        <f t="shared" si="34"/>
        <v>0</v>
      </c>
      <c r="S81" s="11">
        <f t="shared" si="35"/>
        <v>0</v>
      </c>
    </row>
    <row r="82" spans="1:19" s="6" customFormat="1" ht="11.1" customHeight="1" outlineLevel="3" x14ac:dyDescent="0.2">
      <c r="A82" s="8">
        <v>10</v>
      </c>
      <c r="B82" s="49" t="s">
        <v>56</v>
      </c>
      <c r="C82" s="43" t="s">
        <v>57</v>
      </c>
      <c r="D82" s="43" t="s">
        <v>3</v>
      </c>
      <c r="E82" s="47">
        <v>2</v>
      </c>
      <c r="F82" s="9">
        <f t="shared" si="30"/>
        <v>805.55</v>
      </c>
      <c r="G82" s="11">
        <f t="shared" si="31"/>
        <v>950.54499999999996</v>
      </c>
      <c r="H82" s="45">
        <v>1611.1</v>
      </c>
      <c r="I82" s="45">
        <v>1901.09</v>
      </c>
      <c r="J82" s="7"/>
      <c r="K82" s="7"/>
      <c r="L82" s="7"/>
      <c r="M82" s="7"/>
      <c r="N82" s="7"/>
      <c r="O82" s="11">
        <f t="shared" si="32"/>
        <v>0</v>
      </c>
      <c r="P82" s="11">
        <f t="shared" si="33"/>
        <v>0</v>
      </c>
      <c r="Q82" s="9"/>
      <c r="R82" s="11">
        <f t="shared" si="34"/>
        <v>0</v>
      </c>
      <c r="S82" s="11">
        <f t="shared" si="35"/>
        <v>0</v>
      </c>
    </row>
    <row r="83" spans="1:19" s="6" customFormat="1" ht="11.1" customHeight="1" outlineLevel="3" x14ac:dyDescent="0.2">
      <c r="A83" s="8">
        <v>11</v>
      </c>
      <c r="B83" s="49" t="s">
        <v>58</v>
      </c>
      <c r="C83" s="43" t="s">
        <v>59</v>
      </c>
      <c r="D83" s="43" t="s">
        <v>3</v>
      </c>
      <c r="E83" s="47">
        <v>6</v>
      </c>
      <c r="F83" s="9">
        <f t="shared" si="30"/>
        <v>1344.7466666666667</v>
      </c>
      <c r="G83" s="11">
        <f t="shared" si="31"/>
        <v>1586.8316666666667</v>
      </c>
      <c r="H83" s="45">
        <v>8068.48</v>
      </c>
      <c r="I83" s="45">
        <v>9520.99</v>
      </c>
      <c r="J83" s="7"/>
      <c r="K83" s="7"/>
      <c r="L83" s="7"/>
      <c r="M83" s="7"/>
      <c r="N83" s="7"/>
      <c r="O83" s="11">
        <f t="shared" si="32"/>
        <v>0</v>
      </c>
      <c r="P83" s="11">
        <f t="shared" si="33"/>
        <v>0</v>
      </c>
      <c r="Q83" s="9"/>
      <c r="R83" s="11">
        <f t="shared" si="34"/>
        <v>0</v>
      </c>
      <c r="S83" s="11">
        <f t="shared" si="35"/>
        <v>0</v>
      </c>
    </row>
    <row r="84" spans="1:19" s="31" customFormat="1" ht="14.25" customHeight="1" x14ac:dyDescent="0.2">
      <c r="A84" s="30"/>
      <c r="B84" s="28" t="s">
        <v>31</v>
      </c>
      <c r="C84" s="29"/>
      <c r="D84" s="30"/>
      <c r="E84" s="30"/>
      <c r="F84" s="30"/>
      <c r="G84" s="30"/>
      <c r="H84" s="32">
        <f>SUM(H73:H83)</f>
        <v>67174.11</v>
      </c>
      <c r="I84" s="32">
        <f>SUM(I73:I83)</f>
        <v>79265.62000000001</v>
      </c>
      <c r="J84" s="27"/>
      <c r="K84" s="27"/>
      <c r="L84" s="27"/>
      <c r="M84" s="27"/>
      <c r="N84" s="27"/>
      <c r="O84" s="32">
        <f>SUM(O73:O83)</f>
        <v>0</v>
      </c>
      <c r="P84" s="32">
        <f>SUM(P73:P83)</f>
        <v>0</v>
      </c>
      <c r="Q84" s="32"/>
      <c r="R84" s="32">
        <f>SUM(R73:R83)</f>
        <v>0</v>
      </c>
      <c r="S84" s="32">
        <f>SUM(S73:S83)</f>
        <v>0</v>
      </c>
    </row>
    <row r="85" spans="1:19" s="31" customFormat="1" ht="14.25" customHeight="1" x14ac:dyDescent="0.2">
      <c r="A85" s="30"/>
      <c r="B85" s="69" t="s">
        <v>32</v>
      </c>
      <c r="C85" s="69"/>
      <c r="D85" s="69"/>
      <c r="E85" s="69"/>
      <c r="F85" s="69"/>
      <c r="G85" s="69"/>
      <c r="H85" s="69"/>
      <c r="I85" s="69"/>
      <c r="J85" s="69"/>
      <c r="K85" s="69"/>
      <c r="L85" s="69"/>
      <c r="M85" s="69"/>
      <c r="N85" s="69"/>
      <c r="O85" s="69"/>
      <c r="P85" s="69"/>
      <c r="Q85" s="69"/>
      <c r="R85" s="69"/>
      <c r="S85" s="69"/>
    </row>
    <row r="86" spans="1:19" s="38" customFormat="1" ht="24.75" customHeight="1" x14ac:dyDescent="0.25">
      <c r="A86" s="33"/>
      <c r="B86" s="34" t="s">
        <v>33</v>
      </c>
      <c r="C86" s="35"/>
      <c r="D86" s="33"/>
      <c r="E86" s="33"/>
      <c r="F86" s="33"/>
      <c r="G86" s="33"/>
      <c r="H86" s="36">
        <f>H84+H70+H62+H47+H34+H22</f>
        <v>769050</v>
      </c>
      <c r="I86" s="36">
        <f>I84+I70+I62+I47+I34+I22</f>
        <v>907479</v>
      </c>
      <c r="J86" s="37"/>
      <c r="K86" s="37"/>
      <c r="L86" s="37"/>
      <c r="M86" s="37"/>
      <c r="N86" s="37"/>
      <c r="O86" s="36">
        <f>O84+O70+O62+O47+O34+O22</f>
        <v>0</v>
      </c>
      <c r="P86" s="36">
        <f>P84+P70+P62+P47+P34+P22</f>
        <v>0</v>
      </c>
      <c r="Q86" s="36"/>
      <c r="R86" s="36">
        <f>R84+R70+R62+R47+R34+R22</f>
        <v>0</v>
      </c>
      <c r="S86" s="36">
        <f>S84+S70+S62+S47+S34+S22</f>
        <v>0</v>
      </c>
    </row>
    <row r="88" spans="1:19" ht="409.6" customHeight="1" x14ac:dyDescent="0.2">
      <c r="A88" s="79" t="s">
        <v>77</v>
      </c>
      <c r="B88" s="76"/>
      <c r="C88" s="76"/>
      <c r="D88" s="76"/>
      <c r="E88" s="76"/>
      <c r="F88" s="76"/>
      <c r="G88" s="76"/>
      <c r="H88" s="76"/>
      <c r="I88" s="76"/>
      <c r="J88" s="76"/>
      <c r="K88" s="76"/>
      <c r="L88" s="76"/>
      <c r="M88" s="76"/>
      <c r="N88" s="76"/>
      <c r="O88" s="76"/>
      <c r="P88" s="76"/>
      <c r="Q88" s="76"/>
      <c r="R88" s="76"/>
      <c r="S88" s="76"/>
    </row>
    <row r="89" spans="1:19" ht="11.45" customHeight="1" x14ac:dyDescent="0.2">
      <c r="A89" s="76"/>
      <c r="B89" s="76"/>
      <c r="C89" s="76"/>
      <c r="D89" s="76"/>
      <c r="E89" s="76"/>
      <c r="F89" s="76"/>
      <c r="G89" s="76"/>
      <c r="H89" s="76"/>
      <c r="I89" s="76"/>
      <c r="J89" s="76"/>
      <c r="K89" s="76"/>
      <c r="L89" s="76"/>
      <c r="M89" s="76"/>
      <c r="N89" s="76"/>
      <c r="O89" s="76"/>
      <c r="P89" s="76"/>
      <c r="Q89" s="76"/>
      <c r="R89" s="76"/>
      <c r="S89" s="76"/>
    </row>
    <row r="90" spans="1:19" ht="11.45" customHeight="1" x14ac:dyDescent="0.2">
      <c r="A90" s="76"/>
      <c r="B90" s="76"/>
      <c r="C90" s="76"/>
      <c r="D90" s="76"/>
      <c r="E90" s="76"/>
      <c r="F90" s="76"/>
      <c r="G90" s="76"/>
      <c r="H90" s="76"/>
      <c r="I90" s="76"/>
      <c r="J90" s="76"/>
      <c r="K90" s="76"/>
      <c r="L90" s="76"/>
      <c r="M90" s="76"/>
      <c r="N90" s="76"/>
      <c r="O90" s="76"/>
      <c r="P90" s="76"/>
      <c r="Q90" s="76"/>
      <c r="R90" s="76"/>
      <c r="S90" s="76"/>
    </row>
    <row r="91" spans="1:19" ht="11.45" customHeight="1" x14ac:dyDescent="0.2">
      <c r="A91" s="76"/>
      <c r="B91" s="76"/>
      <c r="C91" s="76"/>
      <c r="D91" s="76"/>
      <c r="E91" s="76"/>
      <c r="F91" s="76"/>
      <c r="G91" s="76"/>
      <c r="H91" s="76"/>
      <c r="I91" s="76"/>
      <c r="J91" s="76"/>
      <c r="K91" s="76"/>
      <c r="L91" s="76"/>
      <c r="M91" s="76"/>
      <c r="N91" s="76"/>
      <c r="O91" s="76"/>
      <c r="P91" s="76"/>
      <c r="Q91" s="76"/>
      <c r="R91" s="76"/>
      <c r="S91" s="76"/>
    </row>
    <row r="92" spans="1:19" ht="11.45" customHeight="1" x14ac:dyDescent="0.2">
      <c r="A92" s="76"/>
      <c r="B92" s="76"/>
      <c r="C92" s="76"/>
      <c r="D92" s="76"/>
      <c r="E92" s="76"/>
      <c r="F92" s="76"/>
      <c r="G92" s="76"/>
      <c r="H92" s="76"/>
      <c r="I92" s="76"/>
      <c r="J92" s="76"/>
      <c r="K92" s="76"/>
      <c r="L92" s="76"/>
      <c r="M92" s="76"/>
      <c r="N92" s="76"/>
      <c r="O92" s="76"/>
      <c r="P92" s="76"/>
      <c r="Q92" s="76"/>
      <c r="R92" s="76"/>
      <c r="S92" s="76"/>
    </row>
    <row r="93" spans="1:19" ht="11.45" customHeight="1" x14ac:dyDescent="0.2">
      <c r="A93" s="76"/>
      <c r="B93" s="76"/>
      <c r="C93" s="76"/>
      <c r="D93" s="76"/>
      <c r="E93" s="76"/>
      <c r="F93" s="76"/>
      <c r="G93" s="76"/>
      <c r="H93" s="76"/>
      <c r="I93" s="76"/>
      <c r="J93" s="76"/>
      <c r="K93" s="76"/>
      <c r="L93" s="76"/>
      <c r="M93" s="76"/>
      <c r="N93" s="76"/>
      <c r="O93" s="76"/>
      <c r="P93" s="76"/>
      <c r="Q93" s="76"/>
      <c r="R93" s="76"/>
      <c r="S93" s="76"/>
    </row>
    <row r="94" spans="1:19" ht="37.5" customHeight="1" x14ac:dyDescent="0.2">
      <c r="A94" s="76"/>
      <c r="B94" s="76"/>
      <c r="C94" s="76"/>
      <c r="D94" s="76"/>
      <c r="E94" s="76"/>
      <c r="F94" s="76"/>
      <c r="G94" s="76"/>
      <c r="H94" s="76"/>
      <c r="I94" s="76"/>
      <c r="J94" s="76"/>
      <c r="K94" s="76"/>
      <c r="L94" s="76"/>
      <c r="M94" s="76"/>
      <c r="N94" s="76"/>
      <c r="O94" s="76"/>
      <c r="P94" s="76"/>
      <c r="Q94" s="76"/>
      <c r="R94" s="76"/>
      <c r="S94" s="76"/>
    </row>
  </sheetData>
  <mergeCells count="41">
    <mergeCell ref="C3:Q3"/>
    <mergeCell ref="B4:P4"/>
    <mergeCell ref="B5:F5"/>
    <mergeCell ref="A88:S94"/>
    <mergeCell ref="B85:S85"/>
    <mergeCell ref="B72:S72"/>
    <mergeCell ref="B71:S71"/>
    <mergeCell ref="B62:C62"/>
    <mergeCell ref="B63:S63"/>
    <mergeCell ref="B64:S64"/>
    <mergeCell ref="B35:S35"/>
    <mergeCell ref="B36:S36"/>
    <mergeCell ref="B47:C47"/>
    <mergeCell ref="B48:S48"/>
    <mergeCell ref="B49:S49"/>
    <mergeCell ref="A11:S11"/>
    <mergeCell ref="B23:S23"/>
    <mergeCell ref="B24:S24"/>
    <mergeCell ref="E7:E9"/>
    <mergeCell ref="H7:I7"/>
    <mergeCell ref="H8:H9"/>
    <mergeCell ref="I8:I9"/>
    <mergeCell ref="F7:G7"/>
    <mergeCell ref="G8:G9"/>
    <mergeCell ref="F8:F9"/>
    <mergeCell ref="D7:D9"/>
    <mergeCell ref="C7:C9"/>
    <mergeCell ref="J8:J9"/>
    <mergeCell ref="L7:L9"/>
    <mergeCell ref="K7:K9"/>
    <mergeCell ref="M7:N7"/>
    <mergeCell ref="O7:P7"/>
    <mergeCell ref="B7:B9"/>
    <mergeCell ref="A7:A9"/>
    <mergeCell ref="Q7:S7"/>
    <mergeCell ref="Q8:Q9"/>
    <mergeCell ref="R8:S8"/>
    <mergeCell ref="P8:P9"/>
    <mergeCell ref="M8:M9"/>
    <mergeCell ref="N8:N9"/>
    <mergeCell ref="O8:O9"/>
  </mergeCells>
  <pageMargins left="0.74803149606299213" right="0.74803149606299213" top="0.98425196850393704" bottom="0.98425196850393704" header="0.51181102362204722" footer="0.51181102362204722"/>
  <pageSetup paperSize="9" scale="5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TDSheet</vt:lpstr>
      <vt:lpstr>TDSheet!Область_печати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Горева Виктория Сергеевна</dc:creator>
  <cp:lastModifiedBy>Ирдуганова Ирина Николаевна</cp:lastModifiedBy>
  <cp:lastPrinted>2017-11-07T05:42:08Z</cp:lastPrinted>
  <dcterms:created xsi:type="dcterms:W3CDTF">2017-10-26T23:59:51Z</dcterms:created>
  <dcterms:modified xsi:type="dcterms:W3CDTF">2017-11-09T06:11:41Z</dcterms:modified>
</cp:coreProperties>
</file>