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E48" i="2" l="1"/>
  <c r="G159" i="2" l="1"/>
  <c r="E16" i="2"/>
  <c r="E17" i="2"/>
  <c r="E18" i="2"/>
  <c r="E23" i="2" l="1"/>
  <c r="G157" i="2" l="1"/>
  <c r="G156" i="2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4" i="2" l="1"/>
  <c r="G158" i="2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<sst xmlns="http://schemas.openxmlformats.org/spreadsheetml/2006/main" count="854" uniqueCount="320">
  <si>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</si>
  <si>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</si>
  <si>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</si>
  <si>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</si>
  <si>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</si>
  <si>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</si>
  <si>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</si>
  <si>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</si>
  <si>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</si>
  <si>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</si>
  <si>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</si>
  <si>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</si>
  <si>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</si>
  <si>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</si>
  <si>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</si>
  <si>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</si>
  <si>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</si>
  <si>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</si>
  <si>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</si>
  <si>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</si>
  <si>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</si>
  <si>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</si>
  <si>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</si>
  <si>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</si>
  <si>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</si>
  <si>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</si>
  <si>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</si>
  <si>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</si>
  <si>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</si>
  <si>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</si>
  <si>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</si>
  <si>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</si>
  <si>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</si>
  <si>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</si>
  <si>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</si>
  <si>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</si>
  <si>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</si>
  <si>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</si>
  <si>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</si>
  <si>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</si>
  <si>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</si>
  <si>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</si>
  <si>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</si>
  <si>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</si>
  <si>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</si>
  <si>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</si>
  <si>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</si>
  <si>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</si>
  <si>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</si>
  <si>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</si>
  <si>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</si>
  <si>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</si>
  <si>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</si>
  <si>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</si>
  <si>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</si>
  <si>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</si>
  <si>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</si>
  <si>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</si>
  <si>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</si>
  <si>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</si>
  <si>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</si>
  <si>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</si>
  <si>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</si>
  <si>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</si>
  <si>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</si>
  <si>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</si>
  <si>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</si>
  <si>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</si>
  <si>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</si>
  <si>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</si>
  <si>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</si>
  <si>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</si>
  <si>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</si>
  <si>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</si>
  <si>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</si>
  <si>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</si>
  <si>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</si>
  <si>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</si>
  <si>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</si>
  <si>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</si>
  <si>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</si>
  <si>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</si>
  <si>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</si>
  <si>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</si>
  <si>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</si>
  <si>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</si>
  <si>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</si>
  <si>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</si>
  <si>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</si>
  <si>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</si>
  <si>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</si>
  <si>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</si>
  <si>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</si>
  <si>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</si>
  <si>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</si>
  <si>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</si>
  <si>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</si>
  <si>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</si>
  <si>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</si>
  <si>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</si>
  <si>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</si>
  <si>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</si>
  <si>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</si>
  <si>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</si>
  <si>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</si>
  <si>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</si>
  <si>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</si>
  <si>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</si>
  <si>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</si>
  <si>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</si>
  <si>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</si>
  <si>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</si>
  <si>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</si>
  <si>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</si>
  <si>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</si>
  <si>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</si>
  <si>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</si>
  <si>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</si>
  <si>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</si>
  <si>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</si>
  <si>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</si>
  <si>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</si>
  <si>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</si>
  <si>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</si>
  <si>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</si>
  <si>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</si>
  <si>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</si>
  <si>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</si>
  <si>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</si>
  <si>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</si>
  <si>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</si>
  <si>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</si>
  <si>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</si>
  <si>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</si>
  <si>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</si>
  <si>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</si>
  <si>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</si>
  <si>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</si>
  <si>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</si>
  <si>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</si>
  <si>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</si>
  <si>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</si>
  <si>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</si>
  <si>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</si>
  <si>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</si>
  <si>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</si>
  <si>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</si>
  <si>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</si>
  <si>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</si>
  <si>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</si>
  <si>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</si>
  <si>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</si>
  <si>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</si>
  <si>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</si>
  <si>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</si>
  <si>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</si>
  <si>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</si>
  <si>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</si>
  <si>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</si>
  <si>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</si>
  <si>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</si>
  <si>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</si>
  <si>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</si>
  <si>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</si>
  <si>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</si>
  <si>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</si>
  <si>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</si>
  <si>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</si>
  <si>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</si>
  <si>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</si>
  <si>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</si>
  <si>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</si>
  <si>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</si>
  <si>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</si>
  <si>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</si>
  <si>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</si>
  <si>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</si>
  <si>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</si>
  <si>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</si>
  <si>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</si>
  <si>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</si>
  <si>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</si>
  <si>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</si>
  <si>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</si>
  <si>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</si>
  <si>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</si>
  <si>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</si>
  <si>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</si>
  <si>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</si>
  <si>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</si>
  <si>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</si>
  <si>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</si>
  <si>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</si>
  <si>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</si>
  <si>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</si>
  <si>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</si>
  <si>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</si>
  <si>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</si>
  <si>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</si>
  <si>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</si>
  <si>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</si>
  <si>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</si>
  <si>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</si>
  <si>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</si>
  <si>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</si>
  <si>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</si>
  <si>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</si>
  <si>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</si>
  <si>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</si>
  <si>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</si>
  <si>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</si>
  <si>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</si>
  <si>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</si>
  <si>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</si>
  <si>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</si>
  <si>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</si>
  <si>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</si>
  <si>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</si>
  <si>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</si>
  <si>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</si>
  <si>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</si>
  <si>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</si>
  <si>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</si>
  <si>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</si>
  <si>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</si>
  <si>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</si>
  <si>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</si>
  <si>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</si>
  <si>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</si>
  <si>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</si>
  <si>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</si>
  <si>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</si>
  <si>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</si>
  <si>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</si>
  <si>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</si>
  <si>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</si>
  <si>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</si>
  <si>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</si>
  <si>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</si>
  <si>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</si>
  <si>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</si>
  <si>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</si>
  <si>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</si>
  <si>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</si>
  <si>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</si>
  <si>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</si>
  <si>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</si>
  <si>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</si>
  <si>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</si>
  <si>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</si>
  <si>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</si>
  <si>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</si>
  <si>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</si>
  <si>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</si>
  <si>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</si>
  <si>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</si>
  <si>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</si>
  <si>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</si>
  <si>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</si>
  <si>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</si>
  <si>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</si>
  <si>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</si>
  <si>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</si>
  <si>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</si>
  <si>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</si>
  <si>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</si>
  <si>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</si>
  <si>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</si>
  <si>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</si>
  <si>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</si>
  <si>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</si>
  <si>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</si>
  <si>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</si>
  <si>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</si>
  <si>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</si>
  <si>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</si>
  <si>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</si>
  <si>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</si>
  <si>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</si>
  <si>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</si>
  <si>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</si>
  <si>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</si>
  <si>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</si>
  <si>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</si>
  <si>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</si>
  <si>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</si>
  <si>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</si>
  <si>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</si>
  <si>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</si>
  <si>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</si>
  <si>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</si>
  <si>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</si>
  <si>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</si>
  <si>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</si>
  <si>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</si>
  <si>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</si>
  <si>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</si>
  <si>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</si>
  <si>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</si>
  <si>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</si>
  <si>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</si>
  <si>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</si>
  <si>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</si>
  <si>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</si>
  <si>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</si>
  <si>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</si>
  <si>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</si>
  <si>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</si>
  <si>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</si>
  <si>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</si>
  <si>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</si>
  <si>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</si>
  <si>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</si>
  <si>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</si>
  <si>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</si>
  <si>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</si>
  <si>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</si>
  <si>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Составил: _________________________Клочков В.В._</t>
  </si>
  <si>
    <t>Итого по разделу - Проектно-изыскательские работы</t>
  </si>
  <si>
    <t>Объект:____Строительство сетей 10 /0,4 кВ  с. Андреевка, с. Филипповка, п. Перевозное, п. Витязь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</si>
</sst>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view="pageBreakPreview" topLeftCell="A70" zoomScale="70" zoomScaleNormal="85" zoomScaleSheetLayoutView="70" workbookViewId="0">
      <selection activeCell="A35" sqref="A35:F3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6" t="s">
        <v>111</v>
      </c>
      <c r="B7" s="96"/>
      <c r="C7" s="96"/>
      <c r="D7" s="96"/>
      <c r="E7" s="96"/>
      <c r="F7" s="96"/>
      <c r="G7" s="96"/>
    </row>
    <row r="8" spans="1:15" s="8" customFormat="1" x14ac:dyDescent="0.25">
      <c r="A8" s="97" t="s">
        <v>112</v>
      </c>
      <c r="B8" s="97"/>
      <c r="C8" s="97"/>
      <c r="D8" s="97"/>
      <c r="E8" s="97"/>
      <c r="F8" s="97"/>
      <c r="G8" s="97"/>
    </row>
    <row r="9" spans="1:15" s="8" customFormat="1" x14ac:dyDescent="0.25">
      <c r="A9" s="97" t="s">
        <v>319</v>
      </c>
      <c r="B9" s="97"/>
      <c r="C9" s="97"/>
      <c r="D9" s="97"/>
      <c r="E9" s="97"/>
      <c r="F9" s="97"/>
      <c r="G9" s="9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8">
        <f>G160/1000</f>
        <v>4450.7874081014807</v>
      </c>
      <c r="E11" s="9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0" t="s">
        <v>1</v>
      </c>
      <c r="B15" s="101"/>
      <c r="C15" s="101"/>
      <c r="D15" s="101"/>
      <c r="E15" s="101"/>
      <c r="F15" s="101"/>
      <c r="G15" s="10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f>1+5+1</f>
        <v>7</v>
      </c>
      <c r="F16" s="39">
        <v>30932</v>
      </c>
      <c r="G16" s="41">
        <f>E16*F16</f>
        <v>216524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f>1+1+7</f>
        <v>9</v>
      </c>
      <c r="F17" s="40">
        <v>60343</v>
      </c>
      <c r="G17" s="42">
        <f t="shared" ref="G17:G137" si="0">E17*F17</f>
        <v>543087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>
        <f>1</f>
        <v>1</v>
      </c>
      <c r="F18" s="40">
        <v>79192</v>
      </c>
      <c r="G18" s="63">
        <f t="shared" si="0"/>
        <v>79192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91">
        <v>0.03</v>
      </c>
      <c r="F22" s="40">
        <v>321532</v>
      </c>
      <c r="G22" s="42">
        <f t="shared" si="0"/>
        <v>9645.9599999999991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>
        <f>0.015+0.54</f>
        <v>0.55500000000000005</v>
      </c>
      <c r="F23" s="40">
        <v>379316</v>
      </c>
      <c r="G23" s="42">
        <f t="shared" si="0"/>
        <v>210520.38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4</v>
      </c>
      <c r="F34" s="44">
        <v>29869</v>
      </c>
      <c r="G34" s="63">
        <f t="shared" si="0"/>
        <v>119476</v>
      </c>
    </row>
    <row r="35" spans="1:7" s="8" customFormat="1" ht="16.5" thickBot="1" x14ac:dyDescent="0.3">
      <c r="A35" s="93" t="s">
        <v>92</v>
      </c>
      <c r="B35" s="94"/>
      <c r="C35" s="94"/>
      <c r="D35" s="94"/>
      <c r="E35" s="94"/>
      <c r="F35" s="95"/>
      <c r="G35" s="36">
        <f>SUM(G16:G34)</f>
        <v>1178445.3399999999</v>
      </c>
    </row>
    <row r="36" spans="1:7" s="8" customFormat="1" ht="19.5" thickBot="1" x14ac:dyDescent="0.3">
      <c r="A36" s="103" t="s">
        <v>0</v>
      </c>
      <c r="B36" s="104"/>
      <c r="C36" s="105"/>
      <c r="D36" s="104"/>
      <c r="E36" s="104"/>
      <c r="F36" s="104"/>
      <c r="G36" s="106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>
        <v>15</v>
      </c>
      <c r="F40" s="72">
        <v>10493</v>
      </c>
      <c r="G40" s="73">
        <f t="shared" si="0"/>
        <v>157395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>
        <v>9</v>
      </c>
      <c r="F41" s="77">
        <v>20599</v>
      </c>
      <c r="G41" s="81">
        <f t="shared" si="0"/>
        <v>185391</v>
      </c>
    </row>
    <row r="42" spans="1:7" s="80" customFormat="1" ht="31.5" hidden="1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idden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idden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idden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>
        <v>0.2</v>
      </c>
      <c r="F47" s="40">
        <v>410228</v>
      </c>
      <c r="G47" s="63">
        <f t="shared" si="0"/>
        <v>82045.600000000006</v>
      </c>
    </row>
    <row r="48" spans="1:7" s="8" customFormat="1" ht="16.5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>
        <f>0.075+0.095+0.21</f>
        <v>0.38</v>
      </c>
      <c r="F48" s="44">
        <v>476027</v>
      </c>
      <c r="G48" s="63">
        <f t="shared" si="0"/>
        <v>180890.26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93" t="s">
        <v>93</v>
      </c>
      <c r="B70" s="94"/>
      <c r="C70" s="107"/>
      <c r="D70" s="94"/>
      <c r="E70" s="94"/>
      <c r="F70" s="95"/>
      <c r="G70" s="62">
        <f>SUM(G37:G69)</f>
        <v>605721.86</v>
      </c>
    </row>
    <row r="71" spans="1:7" s="8" customFormat="1" ht="19.5" thickBot="1" x14ac:dyDescent="0.3">
      <c r="A71" s="103" t="s">
        <v>134</v>
      </c>
      <c r="B71" s="104"/>
      <c r="C71" s="104"/>
      <c r="D71" s="104"/>
      <c r="E71" s="104"/>
      <c r="F71" s="104"/>
      <c r="G71" s="108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3" t="s">
        <v>142</v>
      </c>
      <c r="B76" s="94"/>
      <c r="C76" s="94"/>
      <c r="D76" s="94"/>
      <c r="E76" s="94"/>
      <c r="F76" s="95"/>
      <c r="G76" s="36">
        <f>SUM(G72:G75)</f>
        <v>0</v>
      </c>
    </row>
    <row r="77" spans="1:7" s="8" customFormat="1" ht="19.5" thickBot="1" x14ac:dyDescent="0.3">
      <c r="A77" s="103" t="s">
        <v>75</v>
      </c>
      <c r="B77" s="104"/>
      <c r="C77" s="104"/>
      <c r="D77" s="104"/>
      <c r="E77" s="104"/>
      <c r="F77" s="104"/>
      <c r="G77" s="108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>
        <v>1</v>
      </c>
      <c r="F78" s="39">
        <v>438595</v>
      </c>
      <c r="G78" s="41">
        <f>E78*F78</f>
        <v>438595</v>
      </c>
    </row>
    <row r="79" spans="1:7" s="8" customFormat="1" hidden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idden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t="16.5" thickBot="1" x14ac:dyDescent="0.3">
      <c r="A81" s="17">
        <v>60</v>
      </c>
      <c r="B81" s="48" t="s">
        <v>219</v>
      </c>
      <c r="C81" s="55" t="s">
        <v>200</v>
      </c>
      <c r="D81" s="51" t="s">
        <v>68</v>
      </c>
      <c r="E81" s="25">
        <v>2</v>
      </c>
      <c r="F81" s="39">
        <v>469070</v>
      </c>
      <c r="G81" s="42">
        <f t="shared" si="2"/>
        <v>938140</v>
      </c>
    </row>
    <row r="82" spans="1:7" s="8" customFormat="1" ht="16.5" hidden="1" thickBot="1" x14ac:dyDescent="0.3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t="16.5" hidden="1" thickBot="1" x14ac:dyDescent="0.3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t="16.5" hidden="1" thickBot="1" x14ac:dyDescent="0.3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t="16.5" hidden="1" thickBot="1" x14ac:dyDescent="0.3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t="16.5" hidden="1" thickBot="1" x14ac:dyDescent="0.3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t="16.5" hidden="1" thickBot="1" x14ac:dyDescent="0.3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t="16.5" hidden="1" thickBot="1" x14ac:dyDescent="0.3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t="16.5" hidden="1" thickBot="1" x14ac:dyDescent="0.3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t="16.5" hidden="1" thickBot="1" x14ac:dyDescent="0.3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t="16.5" hidden="1" thickBot="1" x14ac:dyDescent="0.3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t="16.5" hidden="1" thickBot="1" x14ac:dyDescent="0.3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t="16.5" hidden="1" thickBot="1" x14ac:dyDescent="0.3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t="16.5" hidden="1" thickBot="1" x14ac:dyDescent="0.3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t="16.5" hidden="1" thickBot="1" x14ac:dyDescent="0.3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t="16.5" hidden="1" thickBot="1" x14ac:dyDescent="0.3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6787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93" t="s">
        <v>94</v>
      </c>
      <c r="B115" s="94"/>
      <c r="C115" s="94"/>
      <c r="D115" s="94"/>
      <c r="E115" s="94"/>
      <c r="F115" s="95"/>
      <c r="G115" s="36">
        <f>SUM(G78:G114)</f>
        <v>1376735</v>
      </c>
    </row>
    <row r="116" spans="1:7" s="8" customFormat="1" ht="19.5" thickBot="1" x14ac:dyDescent="0.3">
      <c r="A116" s="103" t="s">
        <v>256</v>
      </c>
      <c r="B116" s="104"/>
      <c r="C116" s="104"/>
      <c r="D116" s="104"/>
      <c r="E116" s="104"/>
      <c r="F116" s="104"/>
      <c r="G116" s="108"/>
    </row>
    <row r="117" spans="1:7" s="8" customFormat="1" hidden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t="16.5" thickBot="1" x14ac:dyDescent="0.3">
      <c r="A118" s="16">
        <v>95</v>
      </c>
      <c r="B118" s="49" t="s">
        <v>254</v>
      </c>
      <c r="C118" s="56" t="s">
        <v>88</v>
      </c>
      <c r="D118" s="52" t="s">
        <v>91</v>
      </c>
      <c r="E118" s="26">
        <v>120</v>
      </c>
      <c r="F118" s="40">
        <v>809</v>
      </c>
      <c r="G118" s="42">
        <f t="shared" si="0"/>
        <v>97080</v>
      </c>
    </row>
    <row r="119" spans="1:7" s="8" customFormat="1" ht="16.5" hidden="1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796</v>
      </c>
      <c r="G119" s="63">
        <f t="shared" si="0"/>
        <v>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281116</v>
      </c>
      <c r="G120" s="43">
        <f>E120*F120</f>
        <v>0</v>
      </c>
    </row>
    <row r="121" spans="1:7" s="8" customFormat="1" ht="16.5" thickBot="1" x14ac:dyDescent="0.3">
      <c r="A121" s="93" t="s">
        <v>260</v>
      </c>
      <c r="B121" s="94"/>
      <c r="C121" s="94"/>
      <c r="D121" s="94"/>
      <c r="E121" s="94"/>
      <c r="F121" s="95"/>
      <c r="G121" s="36">
        <f>SUM(G117:G120)</f>
        <v>97080</v>
      </c>
    </row>
    <row r="122" spans="1:7" s="8" customFormat="1" ht="19.5" thickBot="1" x14ac:dyDescent="0.3">
      <c r="A122" s="103" t="s">
        <v>95</v>
      </c>
      <c r="B122" s="104"/>
      <c r="C122" s="104"/>
      <c r="D122" s="104"/>
      <c r="E122" s="104"/>
      <c r="F122" s="104"/>
      <c r="G122" s="108"/>
    </row>
    <row r="123" spans="1:7" s="8" customFormat="1" ht="16.5" hidden="1" thickBot="1" x14ac:dyDescent="0.3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hidden="1" thickBot="1" x14ac:dyDescent="0.3">
      <c r="A141" s="93" t="s">
        <v>96</v>
      </c>
      <c r="B141" s="94"/>
      <c r="C141" s="94"/>
      <c r="D141" s="94"/>
      <c r="E141" s="94"/>
      <c r="F141" s="95"/>
      <c r="G141" s="38">
        <f>SUM(G123:G140)</f>
        <v>0</v>
      </c>
    </row>
    <row r="142" spans="1:7" s="8" customFormat="1" ht="19.5" thickBot="1" x14ac:dyDescent="0.3">
      <c r="A142" s="103" t="s">
        <v>284</v>
      </c>
      <c r="B142" s="104"/>
      <c r="C142" s="104"/>
      <c r="D142" s="104"/>
      <c r="E142" s="104"/>
      <c r="F142" s="104"/>
      <c r="G142" s="108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>
        <v>6</v>
      </c>
      <c r="F143" s="39">
        <v>14253.24</v>
      </c>
      <c r="G143" s="41">
        <f t="shared" ref="G143:G153" si="3">E143*F143</f>
        <v>85519.44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>
        <v>0.54</v>
      </c>
      <c r="F144" s="40">
        <v>47510.81</v>
      </c>
      <c r="G144" s="42">
        <f t="shared" si="3"/>
        <v>25655.8374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>
        <v>3</v>
      </c>
      <c r="F147" s="40">
        <v>108715.6</v>
      </c>
      <c r="G147" s="42">
        <f t="shared" si="3"/>
        <v>326146.80000000005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>
        <v>2.33</v>
      </c>
      <c r="F149" s="40">
        <v>40374.29</v>
      </c>
      <c r="G149" s="42">
        <f t="shared" si="3"/>
        <v>94072.095700000005</v>
      </c>
    </row>
    <row r="150" spans="1:7" s="8" customFormat="1" ht="31.5" hidden="1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si="3"/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>
        <v>6</v>
      </c>
      <c r="F151" s="40">
        <v>13318.85</v>
      </c>
      <c r="G151" s="42">
        <f t="shared" si="3"/>
        <v>79913.100000000006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>
        <v>0.54</v>
      </c>
      <c r="F152" s="40">
        <v>21056.87</v>
      </c>
      <c r="G152" s="42">
        <f t="shared" si="3"/>
        <v>11370.709800000001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>
        <v>3</v>
      </c>
      <c r="F153" s="40">
        <v>9978.7296004935015</v>
      </c>
      <c r="G153" s="42">
        <f t="shared" si="3"/>
        <v>29936.188801480504</v>
      </c>
    </row>
    <row r="154" spans="1:7" s="8" customFormat="1" ht="16.5" thickBot="1" x14ac:dyDescent="0.3">
      <c r="A154" s="93" t="s">
        <v>318</v>
      </c>
      <c r="B154" s="94"/>
      <c r="C154" s="94"/>
      <c r="D154" s="94"/>
      <c r="E154" s="94"/>
      <c r="F154" s="95"/>
      <c r="G154" s="38">
        <f>SUM(G143:G153)</f>
        <v>652614.1717014804</v>
      </c>
    </row>
    <row r="155" spans="1:7" s="8" customFormat="1" ht="19.5" thickBot="1" x14ac:dyDescent="0.3">
      <c r="A155" s="103" t="s">
        <v>130</v>
      </c>
      <c r="B155" s="104"/>
      <c r="C155" s="104"/>
      <c r="D155" s="104"/>
      <c r="E155" s="104"/>
      <c r="F155" s="104"/>
      <c r="G155" s="108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1.92</v>
      </c>
      <c r="F156" s="39">
        <v>20889.439999999999</v>
      </c>
      <c r="G156" s="41">
        <f>E156*F156</f>
        <v>40107.724799999996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21.16</v>
      </c>
      <c r="F157" s="40">
        <v>11519.76</v>
      </c>
      <c r="G157" s="42">
        <f>E157*F157</f>
        <v>243758.12160000001</v>
      </c>
    </row>
    <row r="158" spans="1:7" ht="16.5" thickBot="1" x14ac:dyDescent="0.25">
      <c r="A158" s="109" t="s">
        <v>131</v>
      </c>
      <c r="B158" s="110"/>
      <c r="C158" s="110"/>
      <c r="D158" s="110"/>
      <c r="E158" s="110"/>
      <c r="F158" s="111"/>
      <c r="G158" s="86">
        <f>SUM(G156:G157)</f>
        <v>283865.84640000004</v>
      </c>
    </row>
    <row r="159" spans="1:7" ht="32.25" thickBot="1" x14ac:dyDescent="0.25">
      <c r="A159" s="88">
        <v>129</v>
      </c>
      <c r="B159" s="89" t="s">
        <v>314</v>
      </c>
      <c r="C159" s="112" t="s">
        <v>315</v>
      </c>
      <c r="D159" s="113"/>
      <c r="E159" s="113"/>
      <c r="F159" s="114"/>
      <c r="G159" s="90">
        <f>33*7767.43</f>
        <v>256325.19</v>
      </c>
    </row>
    <row r="160" spans="1:7" s="8" customFormat="1" ht="19.5" thickBot="1" x14ac:dyDescent="0.3">
      <c r="A160" s="115" t="s">
        <v>110</v>
      </c>
      <c r="B160" s="116"/>
      <c r="C160" s="116"/>
      <c r="D160" s="116"/>
      <c r="E160" s="116"/>
      <c r="F160" s="117"/>
      <c r="G160" s="87">
        <f>SUM(G35,G70,G76,G115,G121,G141,G154,G158)+G159</f>
        <v>4450787.4081014805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2" t="s">
        <v>317</v>
      </c>
      <c r="B163" s="92"/>
      <c r="C163" s="92"/>
      <c r="D163" s="92"/>
      <c r="E163" s="92"/>
      <c r="F163" s="92"/>
      <c r="G163" s="92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 148 576,34"/>
        <filter val="1 376 735,00"/>
        <filter val="11 370,71"/>
        <filter val="157 395,00"/>
        <filter val="180 890,26"/>
        <filter val="185 391,00"/>
        <filter val="210 520,38"/>
        <filter val="216 524,00"/>
        <filter val="243 758,12"/>
        <filter val="25 655,84"/>
        <filter val="256 325,19"/>
        <filter val="283 865,85"/>
        <filter val="29 936,19"/>
        <filter val="326 146,80"/>
        <filter val="4 420 918,41"/>
        <filter val="40 107,72"/>
        <filter val="438 595,00"/>
        <filter val="543 087,00"/>
        <filter val="605 721,86"/>
        <filter val="652 614,17"/>
        <filter val="7"/>
        <filter val="79 192,00"/>
        <filter val="79 913,10"/>
        <filter val="82 045,60"/>
        <filter val="85 519,44"/>
        <filter val="89 607,00"/>
        <filter val="9 645,96"/>
        <filter val="938 140,00"/>
        <filter val="94 072,10"/>
        <filter val="97 080,00"/>
      </filters>
    </filterColumn>
  </autoFilter>
  <mergeCells count="23">
    <mergeCell ref="C159:F159"/>
    <mergeCell ref="A160:F160"/>
    <mergeCell ref="A121:F121"/>
    <mergeCell ref="A122:G122"/>
    <mergeCell ref="A141:F141"/>
    <mergeCell ref="A142:G142"/>
    <mergeCell ref="A154:F154"/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6" t="s">
        <v>111</v>
      </c>
      <c r="B7" s="96"/>
      <c r="C7" s="96"/>
      <c r="D7" s="96"/>
      <c r="E7" s="96"/>
      <c r="F7" s="96"/>
      <c r="G7" s="96"/>
    </row>
    <row r="8" spans="1:15" s="8" customFormat="1" x14ac:dyDescent="0.25">
      <c r="A8" s="97" t="s">
        <v>316</v>
      </c>
      <c r="B8" s="97"/>
      <c r="C8" s="97"/>
      <c r="D8" s="97"/>
      <c r="E8" s="97"/>
      <c r="F8" s="97"/>
      <c r="G8" s="97"/>
    </row>
    <row r="9" spans="1:15" s="8" customFormat="1" x14ac:dyDescent="0.25">
      <c r="A9" s="97" t="s">
        <v>115</v>
      </c>
      <c r="B9" s="97"/>
      <c r="C9" s="97"/>
      <c r="D9" s="97"/>
      <c r="E9" s="97"/>
      <c r="F9" s="97"/>
      <c r="G9" s="9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8">
        <f>G160/1000</f>
        <v>0</v>
      </c>
      <c r="E11" s="9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0" t="s">
        <v>1</v>
      </c>
      <c r="B15" s="101"/>
      <c r="C15" s="101"/>
      <c r="D15" s="101"/>
      <c r="E15" s="101"/>
      <c r="F15" s="101"/>
      <c r="G15" s="10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3" t="s">
        <v>92</v>
      </c>
      <c r="B35" s="94"/>
      <c r="C35" s="94"/>
      <c r="D35" s="94"/>
      <c r="E35" s="94"/>
      <c r="F35" s="95"/>
      <c r="G35" s="36">
        <f>SUM(G16:G34)</f>
        <v>0</v>
      </c>
    </row>
    <row r="36" spans="1:7" s="8" customFormat="1" ht="19.5" thickBot="1" x14ac:dyDescent="0.3">
      <c r="A36" s="103" t="s">
        <v>0</v>
      </c>
      <c r="B36" s="104"/>
      <c r="C36" s="105"/>
      <c r="D36" s="104"/>
      <c r="E36" s="104"/>
      <c r="F36" s="104"/>
      <c r="G36" s="106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3" t="s">
        <v>93</v>
      </c>
      <c r="B70" s="94"/>
      <c r="C70" s="107"/>
      <c r="D70" s="94"/>
      <c r="E70" s="94"/>
      <c r="F70" s="95"/>
      <c r="G70" s="62">
        <f>SUM(G37:G69)</f>
        <v>0</v>
      </c>
    </row>
    <row r="71" spans="1:7" s="8" customFormat="1" ht="19.5" thickBot="1" x14ac:dyDescent="0.3">
      <c r="A71" s="103" t="s">
        <v>134</v>
      </c>
      <c r="B71" s="104"/>
      <c r="C71" s="104"/>
      <c r="D71" s="104"/>
      <c r="E71" s="104"/>
      <c r="F71" s="104"/>
      <c r="G71" s="108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3" t="s">
        <v>142</v>
      </c>
      <c r="B76" s="94"/>
      <c r="C76" s="94"/>
      <c r="D76" s="94"/>
      <c r="E76" s="94"/>
      <c r="F76" s="95"/>
      <c r="G76" s="36">
        <f>SUM(G72:G75)</f>
        <v>0</v>
      </c>
    </row>
    <row r="77" spans="1:7" s="8" customFormat="1" ht="19.5" thickBot="1" x14ac:dyDescent="0.3">
      <c r="A77" s="103" t="s">
        <v>75</v>
      </c>
      <c r="B77" s="104"/>
      <c r="C77" s="104"/>
      <c r="D77" s="104"/>
      <c r="E77" s="104"/>
      <c r="F77" s="104"/>
      <c r="G77" s="108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3" t="s">
        <v>94</v>
      </c>
      <c r="B115" s="94"/>
      <c r="C115" s="94"/>
      <c r="D115" s="94"/>
      <c r="E115" s="94"/>
      <c r="F115" s="95"/>
      <c r="G115" s="36">
        <f>SUM(G78:G114)</f>
        <v>0</v>
      </c>
    </row>
    <row r="116" spans="1:7" s="8" customFormat="1" ht="19.5" thickBot="1" x14ac:dyDescent="0.3">
      <c r="A116" s="103" t="s">
        <v>256</v>
      </c>
      <c r="B116" s="104"/>
      <c r="C116" s="104"/>
      <c r="D116" s="104"/>
      <c r="E116" s="104"/>
      <c r="F116" s="104"/>
      <c r="G116" s="108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3" t="s">
        <v>260</v>
      </c>
      <c r="B121" s="94"/>
      <c r="C121" s="94"/>
      <c r="D121" s="94"/>
      <c r="E121" s="94"/>
      <c r="F121" s="95"/>
      <c r="G121" s="36">
        <f>SUM(G117:G120)</f>
        <v>0</v>
      </c>
    </row>
    <row r="122" spans="1:7" s="8" customFormat="1" ht="19.5" thickBot="1" x14ac:dyDescent="0.3">
      <c r="A122" s="103" t="s">
        <v>95</v>
      </c>
      <c r="B122" s="104"/>
      <c r="C122" s="104"/>
      <c r="D122" s="104"/>
      <c r="E122" s="104"/>
      <c r="F122" s="104"/>
      <c r="G122" s="108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3" t="s">
        <v>96</v>
      </c>
      <c r="B141" s="94"/>
      <c r="C141" s="94"/>
      <c r="D141" s="94"/>
      <c r="E141" s="94"/>
      <c r="F141" s="95"/>
      <c r="G141" s="38">
        <f>SUM(G123:G140)</f>
        <v>0</v>
      </c>
    </row>
    <row r="142" spans="1:7" s="8" customFormat="1" ht="19.5" thickBot="1" x14ac:dyDescent="0.3">
      <c r="A142" s="103" t="s">
        <v>284</v>
      </c>
      <c r="B142" s="104"/>
      <c r="C142" s="104"/>
      <c r="D142" s="104"/>
      <c r="E142" s="104"/>
      <c r="F142" s="104"/>
      <c r="G142" s="108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3" t="s">
        <v>96</v>
      </c>
      <c r="B154" s="94"/>
      <c r="C154" s="94"/>
      <c r="D154" s="94"/>
      <c r="E154" s="94"/>
      <c r="F154" s="95"/>
      <c r="G154" s="38">
        <f>SUM(G143:G153)</f>
        <v>0</v>
      </c>
    </row>
    <row r="155" spans="1:7" s="8" customFormat="1" ht="19.5" thickBot="1" x14ac:dyDescent="0.3">
      <c r="A155" s="103" t="s">
        <v>130</v>
      </c>
      <c r="B155" s="104"/>
      <c r="C155" s="104"/>
      <c r="D155" s="104"/>
      <c r="E155" s="104"/>
      <c r="F155" s="104"/>
      <c r="G155" s="108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09" t="s">
        <v>131</v>
      </c>
      <c r="B158" s="110"/>
      <c r="C158" s="110"/>
      <c r="D158" s="110"/>
      <c r="E158" s="110"/>
      <c r="F158" s="111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112" t="s">
        <v>315</v>
      </c>
      <c r="D159" s="113"/>
      <c r="E159" s="113"/>
      <c r="F159" s="114"/>
      <c r="G159" s="90"/>
    </row>
    <row r="160" spans="1:7" s="8" customFormat="1" ht="19.5" thickBot="1" x14ac:dyDescent="0.3">
      <c r="A160" s="115" t="s">
        <v>110</v>
      </c>
      <c r="B160" s="116"/>
      <c r="C160" s="116"/>
      <c r="D160" s="116"/>
      <c r="E160" s="116"/>
      <c r="F160" s="117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2" t="s">
        <v>313</v>
      </c>
      <c r="B163" s="92"/>
      <c r="C163" s="92"/>
      <c r="D163" s="92"/>
      <c r="E163" s="92"/>
      <c r="F163" s="92"/>
      <c r="G163" s="92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Виктор В. Клочков</cp:lastModifiedBy>
  <cp:lastPrinted>2017-08-24T06:10:49Z</cp:lastPrinted>
  <dcterms:created xsi:type="dcterms:W3CDTF">1996-10-08T23:32:33Z</dcterms:created>
  <dcterms:modified xsi:type="dcterms:W3CDTF">2017-08-24T06:13:09Z</dcterms:modified>
</cp:coreProperties>
</file>