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240" windowWidth="11400" windowHeight="5655" tabRatio="0"/>
  </bookViews>
  <sheets>
    <sheet name="TDSheet" sheetId="1" r:id="rId1"/>
  </sheets>
  <calcPr calcId="144525"/>
</workbook>
</file>

<file path=xl/calcChain.xml><?xml version="1.0" encoding="utf-8"?>
<calcChain xmlns="http://schemas.openxmlformats.org/spreadsheetml/2006/main">
  <c r="I60" i="1" l="1"/>
  <c r="G64" i="1"/>
  <c r="I64" i="1" s="1"/>
  <c r="J64" i="1" s="1"/>
  <c r="O64" i="1"/>
  <c r="P17" i="1" l="1"/>
  <c r="P18" i="1"/>
  <c r="P25" i="1"/>
  <c r="P26" i="1"/>
  <c r="P33" i="1"/>
  <c r="P34" i="1"/>
  <c r="P42" i="1"/>
  <c r="P43" i="1"/>
  <c r="P50" i="1"/>
  <c r="P51" i="1"/>
  <c r="P58" i="1"/>
  <c r="P59" i="1"/>
  <c r="P67" i="1"/>
  <c r="P68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5" i="1"/>
  <c r="O66" i="1"/>
  <c r="O67" i="1"/>
  <c r="O68" i="1"/>
  <c r="O69" i="1"/>
  <c r="O70" i="1"/>
  <c r="O71" i="1"/>
  <c r="O72" i="1"/>
  <c r="O73" i="1"/>
  <c r="N11" i="1"/>
  <c r="P11" i="1" s="1"/>
  <c r="N12" i="1"/>
  <c r="P12" i="1" s="1"/>
  <c r="N13" i="1"/>
  <c r="P13" i="1" s="1"/>
  <c r="N14" i="1"/>
  <c r="P14" i="1" s="1"/>
  <c r="N15" i="1"/>
  <c r="P15" i="1" s="1"/>
  <c r="N16" i="1"/>
  <c r="P16" i="1" s="1"/>
  <c r="N17" i="1"/>
  <c r="N18" i="1"/>
  <c r="N19" i="1"/>
  <c r="P19" i="1" s="1"/>
  <c r="N20" i="1"/>
  <c r="P20" i="1" s="1"/>
  <c r="N21" i="1"/>
  <c r="P21" i="1" s="1"/>
  <c r="N22" i="1"/>
  <c r="P22" i="1" s="1"/>
  <c r="N23" i="1"/>
  <c r="P23" i="1" s="1"/>
  <c r="N24" i="1"/>
  <c r="P24" i="1" s="1"/>
  <c r="N25" i="1"/>
  <c r="N26" i="1"/>
  <c r="N27" i="1"/>
  <c r="P27" i="1" s="1"/>
  <c r="N28" i="1"/>
  <c r="P28" i="1" s="1"/>
  <c r="N29" i="1"/>
  <c r="P29" i="1" s="1"/>
  <c r="N30" i="1"/>
  <c r="P30" i="1" s="1"/>
  <c r="N31" i="1"/>
  <c r="P31" i="1" s="1"/>
  <c r="N32" i="1"/>
  <c r="P32" i="1" s="1"/>
  <c r="N33" i="1"/>
  <c r="N34" i="1"/>
  <c r="N35" i="1"/>
  <c r="P35" i="1" s="1"/>
  <c r="N36" i="1"/>
  <c r="P36" i="1" s="1"/>
  <c r="N37" i="1"/>
  <c r="P37" i="1" s="1"/>
  <c r="N38" i="1"/>
  <c r="P38" i="1" s="1"/>
  <c r="N40" i="1"/>
  <c r="P40" i="1" s="1"/>
  <c r="N41" i="1"/>
  <c r="P41" i="1" s="1"/>
  <c r="N42" i="1"/>
  <c r="N43" i="1"/>
  <c r="N44" i="1"/>
  <c r="P44" i="1" s="1"/>
  <c r="N45" i="1"/>
  <c r="P45" i="1" s="1"/>
  <c r="N46" i="1"/>
  <c r="P46" i="1" s="1"/>
  <c r="N47" i="1"/>
  <c r="P47" i="1" s="1"/>
  <c r="N48" i="1"/>
  <c r="P48" i="1" s="1"/>
  <c r="N49" i="1"/>
  <c r="P49" i="1" s="1"/>
  <c r="N50" i="1"/>
  <c r="N51" i="1"/>
  <c r="N52" i="1"/>
  <c r="P52" i="1" s="1"/>
  <c r="N53" i="1"/>
  <c r="P53" i="1" s="1"/>
  <c r="N54" i="1"/>
  <c r="P54" i="1" s="1"/>
  <c r="N55" i="1"/>
  <c r="P55" i="1" s="1"/>
  <c r="N56" i="1"/>
  <c r="P56" i="1" s="1"/>
  <c r="N57" i="1"/>
  <c r="P57" i="1" s="1"/>
  <c r="N58" i="1"/>
  <c r="N59" i="1"/>
  <c r="N60" i="1"/>
  <c r="P60" i="1" s="1"/>
  <c r="N61" i="1"/>
  <c r="P61" i="1" s="1"/>
  <c r="N62" i="1"/>
  <c r="P62" i="1" s="1"/>
  <c r="N63" i="1"/>
  <c r="P63" i="1" s="1"/>
  <c r="N65" i="1"/>
  <c r="P65" i="1" s="1"/>
  <c r="N66" i="1"/>
  <c r="P66" i="1" s="1"/>
  <c r="N67" i="1"/>
  <c r="N68" i="1"/>
  <c r="N69" i="1"/>
  <c r="P69" i="1" s="1"/>
  <c r="N70" i="1"/>
  <c r="P70" i="1" s="1"/>
  <c r="N71" i="1"/>
  <c r="P71" i="1" s="1"/>
  <c r="N72" i="1"/>
  <c r="P72" i="1" s="1"/>
  <c r="N73" i="1"/>
  <c r="P73" i="1" s="1"/>
  <c r="G70" i="1" l="1"/>
  <c r="I70" i="1" s="1"/>
  <c r="J70" i="1" s="1"/>
  <c r="G71" i="1"/>
  <c r="I71" i="1" s="1"/>
  <c r="J71" i="1" s="1"/>
  <c r="G72" i="1"/>
  <c r="I72" i="1" s="1"/>
  <c r="J72" i="1" s="1"/>
  <c r="G73" i="1"/>
  <c r="I73" i="1" s="1"/>
  <c r="J73" i="1" s="1"/>
  <c r="G69" i="1"/>
  <c r="I69" i="1" s="1"/>
  <c r="J69" i="1" s="1"/>
  <c r="G68" i="1"/>
  <c r="I68" i="1" s="1"/>
  <c r="J68" i="1" s="1"/>
  <c r="G57" i="1" l="1"/>
  <c r="I57" i="1" s="1"/>
  <c r="J57" i="1" s="1"/>
  <c r="G52" i="1"/>
  <c r="I52" i="1" s="1"/>
  <c r="J52" i="1" s="1"/>
  <c r="G43" i="1"/>
  <c r="I43" i="1" s="1"/>
  <c r="J43" i="1" s="1"/>
  <c r="G29" i="1"/>
  <c r="I29" i="1" s="1"/>
  <c r="J29" i="1" s="1"/>
  <c r="G28" i="1"/>
  <c r="I28" i="1" s="1"/>
  <c r="J28" i="1" s="1"/>
  <c r="G27" i="1"/>
  <c r="I27" i="1" s="1"/>
  <c r="J27" i="1" s="1"/>
  <c r="G21" i="1"/>
  <c r="I21" i="1" s="1"/>
  <c r="J21" i="1" s="1"/>
  <c r="G11" i="1" l="1"/>
  <c r="G12" i="1"/>
  <c r="G13" i="1"/>
  <c r="G14" i="1"/>
  <c r="G15" i="1"/>
  <c r="G16" i="1"/>
  <c r="G17" i="1"/>
  <c r="G18" i="1"/>
  <c r="G19" i="1"/>
  <c r="G20" i="1"/>
  <c r="G22" i="1"/>
  <c r="G23" i="1"/>
  <c r="G24" i="1"/>
  <c r="G25" i="1"/>
  <c r="G26" i="1"/>
  <c r="G30" i="1"/>
  <c r="G31" i="1"/>
  <c r="G32" i="1"/>
  <c r="G33" i="1"/>
  <c r="G34" i="1"/>
  <c r="G35" i="1"/>
  <c r="G36" i="1"/>
  <c r="G37" i="1"/>
  <c r="G38" i="1"/>
  <c r="G40" i="1"/>
  <c r="G41" i="1"/>
  <c r="G42" i="1"/>
  <c r="G44" i="1"/>
  <c r="G45" i="1"/>
  <c r="G46" i="1"/>
  <c r="G47" i="1"/>
  <c r="G48" i="1"/>
  <c r="G49" i="1"/>
  <c r="G50" i="1"/>
  <c r="G51" i="1"/>
  <c r="G53" i="1"/>
  <c r="G54" i="1"/>
  <c r="G55" i="1"/>
  <c r="G56" i="1"/>
  <c r="G58" i="1"/>
  <c r="G59" i="1"/>
  <c r="G60" i="1"/>
  <c r="G61" i="1"/>
  <c r="G62" i="1"/>
  <c r="G63" i="1"/>
  <c r="G65" i="1"/>
  <c r="G66" i="1"/>
  <c r="G67" i="1"/>
  <c r="G10" i="1"/>
  <c r="I10" i="1" s="1"/>
  <c r="J10" i="1" s="1"/>
  <c r="O10" i="1" l="1"/>
  <c r="N10" i="1" l="1"/>
  <c r="P10" i="1" l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2" i="1"/>
  <c r="J22" i="1" s="1"/>
  <c r="I23" i="1"/>
  <c r="J23" i="1" s="1"/>
  <c r="I24" i="1"/>
  <c r="J24" i="1" s="1"/>
  <c r="I25" i="1"/>
  <c r="J25" i="1" s="1"/>
  <c r="I26" i="1"/>
  <c r="J26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40" i="1"/>
  <c r="J40" i="1" s="1"/>
  <c r="I41" i="1"/>
  <c r="J41" i="1" s="1"/>
  <c r="I42" i="1"/>
  <c r="J42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3" i="1"/>
  <c r="J53" i="1" s="1"/>
  <c r="I54" i="1"/>
  <c r="J54" i="1" s="1"/>
  <c r="I55" i="1"/>
  <c r="J55" i="1" s="1"/>
  <c r="I56" i="1"/>
  <c r="J56" i="1" s="1"/>
  <c r="I58" i="1"/>
  <c r="J58" i="1" s="1"/>
  <c r="I59" i="1"/>
  <c r="J59" i="1" s="1"/>
  <c r="J60" i="1"/>
  <c r="I61" i="1"/>
  <c r="J61" i="1" s="1"/>
  <c r="I62" i="1"/>
  <c r="J62" i="1" s="1"/>
  <c r="I63" i="1"/>
  <c r="J63" i="1" s="1"/>
  <c r="I65" i="1"/>
  <c r="J65" i="1" s="1"/>
  <c r="I66" i="1"/>
  <c r="J66" i="1" s="1"/>
  <c r="I67" i="1"/>
  <c r="J67" i="1" s="1"/>
  <c r="O74" i="1" l="1"/>
  <c r="J74" i="1"/>
  <c r="I74" i="1"/>
  <c r="P74" i="1"/>
</calcChain>
</file>

<file path=xl/sharedStrings.xml><?xml version="1.0" encoding="utf-8"?>
<sst xmlns="http://schemas.openxmlformats.org/spreadsheetml/2006/main" count="258" uniqueCount="186">
  <si>
    <t>Количество</t>
  </si>
  <si>
    <t>Ед. изм.</t>
  </si>
  <si>
    <t>шт</t>
  </si>
  <si>
    <t>Общее количество</t>
  </si>
  <si>
    <t>Плановая цена за единицу</t>
  </si>
  <si>
    <t>руб. без НДС</t>
  </si>
  <si>
    <t>руб. с НДС</t>
  </si>
  <si>
    <t>Плановая общая стоимость позиции</t>
  </si>
  <si>
    <t>Производитель, страна происхождения</t>
  </si>
  <si>
    <t>Характеристика</t>
  </si>
  <si>
    <t>Цена за единицу продукции Участника</t>
  </si>
  <si>
    <t>руб. без НДС и тр. расходами</t>
  </si>
  <si>
    <t>руб. с НДС и тр. расходами</t>
  </si>
  <si>
    <t>Общая стоимость позиции Участника</t>
  </si>
  <si>
    <t>Общая стоимость позиции Участника по разделу 4.2.</t>
  </si>
  <si>
    <t>1. Перечень, характеристики закупаемой продукции</t>
  </si>
  <si>
    <t>№ п/п</t>
  </si>
  <si>
    <t>Итого по филиалу "Амурские электрические сети"</t>
  </si>
  <si>
    <t>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</t>
  </si>
  <si>
    <t>Нименование продукции</t>
  </si>
  <si>
    <t>Приложение 1.1.</t>
  </si>
  <si>
    <t>Плита электрическая</t>
  </si>
  <si>
    <t>Плита электрическая с духовым шкафом</t>
  </si>
  <si>
    <t xml:space="preserve">Сковорода электрическая </t>
  </si>
  <si>
    <t>Отсос местный вентиляционный</t>
  </si>
  <si>
    <t>Пароконвектомат</t>
  </si>
  <si>
    <t>Подставка под пароконвектомат</t>
  </si>
  <si>
    <t>Электрокипятильник</t>
  </si>
  <si>
    <t>Подставка под электрокипятильник</t>
  </si>
  <si>
    <t>Машина кухонная универсальная</t>
  </si>
  <si>
    <t>Весы электронные</t>
  </si>
  <si>
    <t>Весы электронные напольные</t>
  </si>
  <si>
    <t>Машина для нарезки хлеба</t>
  </si>
  <si>
    <t>Машина посудомоечная</t>
  </si>
  <si>
    <t>Шкаф холодильный</t>
  </si>
  <si>
    <t>Облучатель бактерицидный настенный</t>
  </si>
  <si>
    <t>Машина овощерезательная</t>
  </si>
  <si>
    <t>Слайсер</t>
  </si>
  <si>
    <t>Картофелечистка</t>
  </si>
  <si>
    <t>Мясорубка</t>
  </si>
  <si>
    <t>Электросушитель</t>
  </si>
  <si>
    <t>Линия раздачи</t>
  </si>
  <si>
    <t>Прилавок для столовых приборов</t>
  </si>
  <si>
    <t>Прилавок-витрина холодильный</t>
  </si>
  <si>
    <t>Прилавок для горячих напитков</t>
  </si>
  <si>
    <t>Кабина для кассового аппарата</t>
  </si>
  <si>
    <t>Мармит 1-х блюд</t>
  </si>
  <si>
    <t>Мармит 2- блюд</t>
  </si>
  <si>
    <t>Раковина для рук</t>
  </si>
  <si>
    <t>Ванна моечная односекционная</t>
  </si>
  <si>
    <t>Стол для сбора отходов</t>
  </si>
  <si>
    <t>Стол производственный</t>
  </si>
  <si>
    <t>Стеллаж для кухни</t>
  </si>
  <si>
    <t>Шкаф распашной для хлеба</t>
  </si>
  <si>
    <t>Подтоварник кухонный</t>
  </si>
  <si>
    <t>Ларь для овощей</t>
  </si>
  <si>
    <t>Колода для рубки мяса</t>
  </si>
  <si>
    <t>Емкость с крышкой (ведро) для пищевых отходов</t>
  </si>
  <si>
    <t>Машина тестомесильная</t>
  </si>
  <si>
    <t xml:space="preserve">Тележка сервировочная с 2 полками </t>
  </si>
  <si>
    <t>Габариты, мощность</t>
  </si>
  <si>
    <t>1000*800*850 3 3ф; 380В; 13,0кВт</t>
  </si>
  <si>
    <t>1000*800*850 3 3ф; 380В; 6,0кВт</t>
  </si>
  <si>
    <t>1200*700*580</t>
  </si>
  <si>
    <t>1600*700*580</t>
  </si>
  <si>
    <t>840*862*1069 3 3ф; 380/220В; 12,5кВт</t>
  </si>
  <si>
    <t>840*700*650</t>
  </si>
  <si>
    <t>450*360*445 3 3ф; 380В; 9,0кВт</t>
  </si>
  <si>
    <t>400*400*870</t>
  </si>
  <si>
    <t>540*340*325 3 3Ф; 380В; 1,5кВт</t>
  </si>
  <si>
    <t>345*310*56 3 1ф; 220В; 0,01кВт</t>
  </si>
  <si>
    <t>420*635*755 3 1ф; 220В; 0,01кВт</t>
  </si>
  <si>
    <t>350*320*590 3 1ф; 220В; 0,55кВт</t>
  </si>
  <si>
    <t>460*330</t>
  </si>
  <si>
    <t>600*600*870</t>
  </si>
  <si>
    <t>820*560*1800</t>
  </si>
  <si>
    <t>400*400*420</t>
  </si>
  <si>
    <t>1000*600*300</t>
  </si>
  <si>
    <t>800*600*860</t>
  </si>
  <si>
    <t>500*500*800</t>
  </si>
  <si>
    <t>800*500*850</t>
  </si>
  <si>
    <t>Материалы и оборудование на кап. строительство (2.1.1)</t>
  </si>
  <si>
    <t>26.1.</t>
  </si>
  <si>
    <t>26.2.</t>
  </si>
  <si>
    <t>26.3.</t>
  </si>
  <si>
    <t>26.4.</t>
  </si>
  <si>
    <t>26.5.</t>
  </si>
  <si>
    <t>26.6.</t>
  </si>
  <si>
    <t>1200*800*850 3 3ф; 380В; 17,0кВт</t>
  </si>
  <si>
    <t>ПЭ-048ШП</t>
  </si>
  <si>
    <t>Марка</t>
  </si>
  <si>
    <t>ПЭ-034ШП</t>
  </si>
  <si>
    <t>СЭЧ-0,25</t>
  </si>
  <si>
    <t>МВО-1,2МС</t>
  </si>
  <si>
    <t>МВО-1,6МС</t>
  </si>
  <si>
    <t>ПКА 10-1-1П</t>
  </si>
  <si>
    <t>ПК-10М</t>
  </si>
  <si>
    <t>ЭКГ-100</t>
  </si>
  <si>
    <t>ПК-870</t>
  </si>
  <si>
    <t>УКМ-01</t>
  </si>
  <si>
    <t>МК-6,2/А22</t>
  </si>
  <si>
    <t>CAS-DB-15OH</t>
  </si>
  <si>
    <t>1050*590*540 3 3ф; 380В; 0,37 кВт</t>
  </si>
  <si>
    <t>АХМ-300А</t>
  </si>
  <si>
    <t>740*850*1490 3 3ф; 380В; 10,5 кВт</t>
  </si>
  <si>
    <t>МПК-700К</t>
  </si>
  <si>
    <t>310*315*455 3 1ф; 220В; 2кВт</t>
  </si>
  <si>
    <t>Ларь морозильный с гнутым стеклом</t>
  </si>
  <si>
    <t>1250*650*850 3 1ф; 220В; 0,25кВт</t>
  </si>
  <si>
    <t>950*35*100 3 1ф; 220В; 0,06кВт</t>
  </si>
  <si>
    <t>ОБН-150</t>
  </si>
  <si>
    <t>655*315*545 3 1ф; 220В; 0,55кВт</t>
  </si>
  <si>
    <t>Машина овощерезательная с комплектом дисков</t>
  </si>
  <si>
    <t>CL 50</t>
  </si>
  <si>
    <t>470*380*280 3 1ф; 220В; 0,25кВт</t>
  </si>
  <si>
    <t>650*450*930 3 3ф; 380В; 0,75 кВт</t>
  </si>
  <si>
    <t>МОК-150М</t>
  </si>
  <si>
    <t>2100*310*300 3 1ф 380В; 0,075кВт</t>
  </si>
  <si>
    <t>УКМ-09</t>
  </si>
  <si>
    <t xml:space="preserve">Приспособления для чистки рыбы с электроприводом </t>
  </si>
  <si>
    <t>680*400*440 3 1ф; 380В; 1,9кВт</t>
  </si>
  <si>
    <t>260*180*120 3 1ф; 220В; 1,2кВт</t>
  </si>
  <si>
    <t>ПСПХ-70Т</t>
  </si>
  <si>
    <t>ПГН-70Т</t>
  </si>
  <si>
    <t>26.7.</t>
  </si>
  <si>
    <t>КК-70Т</t>
  </si>
  <si>
    <t>530*530*870</t>
  </si>
  <si>
    <t>800*800*870</t>
  </si>
  <si>
    <t>СРО-3/600</t>
  </si>
  <si>
    <t>СР-2/1200/600</t>
  </si>
  <si>
    <t>СР-2/950/600</t>
  </si>
  <si>
    <t>СР-2/950/700</t>
  </si>
  <si>
    <t>СР-2/1200/700</t>
  </si>
  <si>
    <t>ШРХ-6-1РН</t>
  </si>
  <si>
    <t>ПК-40</t>
  </si>
  <si>
    <t>ПК-6-2</t>
  </si>
  <si>
    <t>КР-500/800</t>
  </si>
  <si>
    <t>560*480*960, 120л</t>
  </si>
  <si>
    <t>430*740*740, 1,1кВт 32 литра</t>
  </si>
  <si>
    <t>ТС-2</t>
  </si>
  <si>
    <t>Шкаф для уборочного инвентаря</t>
  </si>
  <si>
    <t>500*1850*500</t>
  </si>
  <si>
    <t>Полка для хранения досок</t>
  </si>
  <si>
    <t>550*400*300</t>
  </si>
  <si>
    <t>Шкаф для хранения посуды и кухонного инвентраря</t>
  </si>
  <si>
    <t>1200*600*1750</t>
  </si>
  <si>
    <t>Стеллаж для сушки подносов</t>
  </si>
  <si>
    <t>1000*535*1600</t>
  </si>
  <si>
    <t>Шкаф для одежды</t>
  </si>
  <si>
    <t>1850*300*500</t>
  </si>
  <si>
    <t>ШР-11</t>
  </si>
  <si>
    <t>Водонагреватель накопительный</t>
  </si>
  <si>
    <t>200 литров</t>
  </si>
  <si>
    <t>360*330*110, 220В</t>
  </si>
  <si>
    <t>ЛО 80/50</t>
  </si>
  <si>
    <t xml:space="preserve">1200*500*1600; </t>
  </si>
  <si>
    <t>Прилавок для подогрева тарелок</t>
  </si>
  <si>
    <t>1200*600*870 полка цельная</t>
  </si>
  <si>
    <t>1200*600*870 полка - решетка</t>
  </si>
  <si>
    <t>1.1. филиал АО "ДРСК" "Амурские электрические сети"</t>
  </si>
  <si>
    <t xml:space="preserve"> 1530х540х1220</t>
  </si>
  <si>
    <t xml:space="preserve">Гидравлическая складская тележка  </t>
  </si>
  <si>
    <t>1180*500*1600</t>
  </si>
  <si>
    <t>950*600*870 полка цельная</t>
  </si>
  <si>
    <t>950*700*870 полка цельная</t>
  </si>
  <si>
    <t>1200*700*870 полка цельная</t>
  </si>
  <si>
    <t>МИМ-600</t>
  </si>
  <si>
    <t>630*770*1625</t>
  </si>
  <si>
    <t>1120*1025*1700 3 1ф; 380/220В; 0,676кВт</t>
  </si>
  <si>
    <t>ПВВ (Н)-70Т-С</t>
  </si>
  <si>
    <t>1120*1025*1625</t>
  </si>
  <si>
    <t>630*1021*852</t>
  </si>
  <si>
    <t>МН-70Т-80</t>
  </si>
  <si>
    <t>1120*1025*852</t>
  </si>
  <si>
    <t>1120*10250*1625 3 1ф; 380/220В; 2,8кВт</t>
  </si>
  <si>
    <t>ПМЭС-70Т</t>
  </si>
  <si>
    <t>1120*1025*1625 3 1ф; 380/220В; 1,2кВт</t>
  </si>
  <si>
    <t>ЭМК-70Т</t>
  </si>
  <si>
    <t>1474*884*2060 3 1ф; 220В; 1,2кВт</t>
  </si>
  <si>
    <t>1402*884*2030-комбинированный</t>
  </si>
  <si>
    <t>1402*900*2030, стекло, двери купе/распашные</t>
  </si>
  <si>
    <t>1402*895*2028</t>
  </si>
  <si>
    <t>полки цельные</t>
  </si>
  <si>
    <t>полки решетки</t>
  </si>
  <si>
    <t>Бак для мусора</t>
  </si>
  <si>
    <t>400*700*800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</si>
</sst>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8"/>
      <name val="Arial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4" fontId="1" fillId="0" borderId="0" xfId="0" applyNumberFormat="1" applyFont="1" applyAlignment="1">
      <alignment horizontal="center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1" fontId="3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0" xfId="0" applyFont="1" applyAlignment="1"/>
    <xf numFmtId="0" fontId="1" fillId="0" borderId="0" xfId="0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top"/>
    </xf>
    <xf numFmtId="2" fontId="3" fillId="0" borderId="1" xfId="0" applyNumberFormat="1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4" fontId="3" fillId="0" borderId="1" xfId="0" applyNumberFormat="1" applyFont="1" applyBorder="1" applyAlignment="1">
      <alignment horizontal="left" vertical="top"/>
    </xf>
    <xf numFmtId="1" fontId="5" fillId="0" borderId="1" xfId="0" applyNumberFormat="1" applyFont="1" applyBorder="1" applyAlignment="1">
      <alignment horizontal="left" vertical="top"/>
    </xf>
    <xf numFmtId="4" fontId="5" fillId="0" borderId="1" xfId="0" applyNumberFormat="1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3" fontId="3" fillId="0" borderId="1" xfId="0" applyNumberFormat="1" applyFont="1" applyFill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0" fillId="0" borderId="3" xfId="0" applyBorder="1" applyAlignment="1">
      <alignment horizontal="center" vertical="top"/>
    </xf>
    <xf numFmtId="0" fontId="0" fillId="0" borderId="3" xfId="0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S75"/>
  <sheetViews>
    <sheetView tabSelected="1" topLeftCell="A54" workbookViewId="0">
      <selection activeCell="H62" sqref="H62"/>
    </sheetView>
  </sheetViews>
  <sheetFormatPr defaultColWidth="10.1640625" defaultRowHeight="11.45" customHeight="1" outlineLevelRow="3" x14ac:dyDescent="0.2"/>
  <cols>
    <col min="1" max="1" width="10.1640625" style="8"/>
    <col min="2" max="2" width="83.33203125" style="3" customWidth="1"/>
    <col min="3" max="3" width="35.83203125" style="3" customWidth="1"/>
    <col min="4" max="4" width="17" style="3" customWidth="1"/>
    <col min="5" max="5" width="11.83203125" style="8" customWidth="1"/>
    <col min="6" max="6" width="11.6640625" style="8" customWidth="1"/>
    <col min="7" max="7" width="11.83203125" style="10" customWidth="1"/>
    <col min="8" max="8" width="11.83203125" style="8" customWidth="1"/>
    <col min="9" max="9" width="16.1640625" style="8" customWidth="1"/>
    <col min="10" max="10" width="18.5" style="8" customWidth="1"/>
    <col min="11" max="11" width="22" style="2" customWidth="1"/>
    <col min="12" max="12" width="18" style="2" customWidth="1"/>
    <col min="13" max="13" width="15.5" style="2" customWidth="1"/>
    <col min="14" max="14" width="15" style="2" customWidth="1"/>
    <col min="15" max="15" width="17.33203125" style="2" customWidth="1"/>
    <col min="16" max="16" width="17" style="2" customWidth="1"/>
    <col min="17" max="17" width="13.33203125" style="1" customWidth="1"/>
    <col min="18" max="18" width="16" style="1" customWidth="1"/>
    <col min="19" max="19" width="14" style="1" customWidth="1"/>
  </cols>
  <sheetData>
    <row r="1" spans="1:19" ht="11.45" customHeight="1" x14ac:dyDescent="0.2">
      <c r="Q1" s="2"/>
      <c r="R1" s="2"/>
      <c r="S1" s="2"/>
    </row>
    <row r="2" spans="1:19" ht="11.45" customHeight="1" x14ac:dyDescent="0.2">
      <c r="Q2" s="2"/>
      <c r="R2" s="2"/>
      <c r="S2" s="2"/>
    </row>
    <row r="3" spans="1:19" ht="11.45" customHeight="1" x14ac:dyDescent="0.2">
      <c r="P3" s="58" t="s">
        <v>20</v>
      </c>
      <c r="Q3" s="58"/>
      <c r="R3" s="58"/>
      <c r="S3" s="58"/>
    </row>
    <row r="4" spans="1:19" s="4" customFormat="1" ht="16.5" customHeight="1" x14ac:dyDescent="0.25">
      <c r="A4" s="9"/>
      <c r="B4" s="19" t="s">
        <v>15</v>
      </c>
      <c r="C4" s="19"/>
      <c r="D4" s="19"/>
      <c r="E4" s="9"/>
      <c r="F4" s="9"/>
      <c r="G4" s="11"/>
      <c r="H4" s="9"/>
      <c r="I4" s="9"/>
      <c r="J4" s="9"/>
      <c r="K4" s="5"/>
      <c r="L4" s="5"/>
      <c r="M4" s="5"/>
      <c r="N4" s="5"/>
      <c r="O4" s="5"/>
      <c r="P4" s="5"/>
      <c r="Q4" s="5"/>
      <c r="R4" s="5"/>
      <c r="S4" s="5"/>
    </row>
    <row r="5" spans="1:19" s="4" customFormat="1" ht="11.45" customHeight="1" x14ac:dyDescent="0.2">
      <c r="A5" s="9"/>
      <c r="B5" s="6"/>
      <c r="C5" s="6"/>
      <c r="D5" s="6"/>
      <c r="E5" s="9"/>
      <c r="F5" s="9"/>
      <c r="G5" s="11"/>
      <c r="H5" s="9"/>
      <c r="I5" s="9"/>
      <c r="J5" s="9"/>
      <c r="K5" s="5"/>
      <c r="L5" s="5"/>
      <c r="M5" s="5"/>
      <c r="N5" s="5"/>
      <c r="O5" s="5"/>
      <c r="P5" s="5"/>
      <c r="Q5" s="5"/>
      <c r="R5" s="5"/>
      <c r="S5" s="5"/>
    </row>
    <row r="6" spans="1:19" s="20" customFormat="1" ht="26.1" customHeight="1" x14ac:dyDescent="0.2">
      <c r="A6" s="61" t="s">
        <v>16</v>
      </c>
      <c r="B6" s="45" t="s">
        <v>19</v>
      </c>
      <c r="C6" s="47" t="s">
        <v>60</v>
      </c>
      <c r="D6" s="47" t="s">
        <v>90</v>
      </c>
      <c r="E6" s="45" t="s">
        <v>1</v>
      </c>
      <c r="F6" s="45" t="s">
        <v>3</v>
      </c>
      <c r="G6" s="45" t="s">
        <v>4</v>
      </c>
      <c r="H6" s="46"/>
      <c r="I6" s="45" t="s">
        <v>7</v>
      </c>
      <c r="J6" s="46"/>
      <c r="K6" s="45" t="s">
        <v>8</v>
      </c>
      <c r="L6" s="45" t="s">
        <v>9</v>
      </c>
      <c r="M6" s="45" t="s">
        <v>10</v>
      </c>
      <c r="N6" s="46"/>
      <c r="O6" s="45" t="s">
        <v>13</v>
      </c>
      <c r="P6" s="46"/>
      <c r="Q6" s="45" t="s">
        <v>81</v>
      </c>
      <c r="R6" s="45"/>
      <c r="S6" s="45"/>
    </row>
    <row r="7" spans="1:19" s="20" customFormat="1" ht="12.95" customHeight="1" x14ac:dyDescent="0.2">
      <c r="A7" s="61"/>
      <c r="B7" s="46"/>
      <c r="C7" s="48"/>
      <c r="D7" s="48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5" t="s">
        <v>0</v>
      </c>
      <c r="R7" s="45" t="s">
        <v>14</v>
      </c>
      <c r="S7" s="46"/>
    </row>
    <row r="8" spans="1:19" s="20" customFormat="1" ht="26.1" customHeight="1" x14ac:dyDescent="0.2">
      <c r="A8" s="61"/>
      <c r="B8" s="46"/>
      <c r="C8" s="49"/>
      <c r="D8" s="49"/>
      <c r="E8" s="46"/>
      <c r="F8" s="46"/>
      <c r="G8" s="12" t="s">
        <v>5</v>
      </c>
      <c r="H8" s="18" t="s">
        <v>6</v>
      </c>
      <c r="I8" s="18" t="s">
        <v>5</v>
      </c>
      <c r="J8" s="18" t="s">
        <v>6</v>
      </c>
      <c r="K8" s="46"/>
      <c r="L8" s="46"/>
      <c r="M8" s="18" t="s">
        <v>11</v>
      </c>
      <c r="N8" s="18" t="s">
        <v>12</v>
      </c>
      <c r="O8" s="18" t="s">
        <v>11</v>
      </c>
      <c r="P8" s="18" t="s">
        <v>12</v>
      </c>
      <c r="Q8" s="45"/>
      <c r="R8" s="18" t="s">
        <v>11</v>
      </c>
      <c r="S8" s="18" t="s">
        <v>12</v>
      </c>
    </row>
    <row r="9" spans="1:19" s="7" customFormat="1" ht="21" customHeight="1" x14ac:dyDescent="0.25">
      <c r="A9" s="21"/>
      <c r="B9" s="50" t="s">
        <v>159</v>
      </c>
      <c r="C9" s="50"/>
      <c r="D9" s="50"/>
      <c r="E9" s="50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</row>
    <row r="10" spans="1:19" s="25" customFormat="1" ht="15.75" customHeight="1" outlineLevel="3" x14ac:dyDescent="0.2">
      <c r="A10" s="23">
        <v>1</v>
      </c>
      <c r="B10" s="13" t="s">
        <v>21</v>
      </c>
      <c r="C10" s="13" t="s">
        <v>88</v>
      </c>
      <c r="D10" s="13" t="s">
        <v>89</v>
      </c>
      <c r="E10" s="22" t="s">
        <v>2</v>
      </c>
      <c r="F10" s="23">
        <v>1</v>
      </c>
      <c r="G10" s="15">
        <f>H10/1.18</f>
        <v>46610.169491525427</v>
      </c>
      <c r="H10" s="16">
        <v>55000</v>
      </c>
      <c r="I10" s="15">
        <f>F10*G10</f>
        <v>46610.169491525427</v>
      </c>
      <c r="J10" s="15">
        <f>I10*1.18</f>
        <v>55000</v>
      </c>
      <c r="K10" s="13"/>
      <c r="L10" s="13"/>
      <c r="M10" s="13"/>
      <c r="N10" s="42">
        <f>M10*1.18</f>
        <v>0</v>
      </c>
      <c r="O10" s="42">
        <f>F10*M10</f>
        <v>0</v>
      </c>
      <c r="P10" s="42">
        <f>F10*N10</f>
        <v>0</v>
      </c>
      <c r="Q10" s="23">
        <v>1</v>
      </c>
      <c r="R10" s="24"/>
      <c r="S10" s="24"/>
    </row>
    <row r="11" spans="1:19" s="25" customFormat="1" ht="12.75" customHeight="1" outlineLevel="3" x14ac:dyDescent="0.2">
      <c r="A11" s="23">
        <v>2</v>
      </c>
      <c r="B11" s="13" t="s">
        <v>22</v>
      </c>
      <c r="C11" s="13" t="s">
        <v>61</v>
      </c>
      <c r="D11" s="13" t="s">
        <v>91</v>
      </c>
      <c r="E11" s="22" t="s">
        <v>2</v>
      </c>
      <c r="F11" s="23">
        <v>1</v>
      </c>
      <c r="G11" s="15">
        <f t="shared" ref="G11:G73" si="0">H11/1.18</f>
        <v>42372.881355932208</v>
      </c>
      <c r="H11" s="16">
        <v>50000</v>
      </c>
      <c r="I11" s="15">
        <f t="shared" ref="I11:I73" si="1">F11*G11</f>
        <v>42372.881355932208</v>
      </c>
      <c r="J11" s="15">
        <f t="shared" ref="J11:J73" si="2">I11*1.18</f>
        <v>50000</v>
      </c>
      <c r="K11" s="13"/>
      <c r="L11" s="13"/>
      <c r="M11" s="13"/>
      <c r="N11" s="42">
        <f t="shared" ref="N11:N73" si="3">M11*1.18</f>
        <v>0</v>
      </c>
      <c r="O11" s="42">
        <f t="shared" ref="O11:O73" si="4">F11*M11</f>
        <v>0</v>
      </c>
      <c r="P11" s="42">
        <f t="shared" ref="P11:P73" si="5">F11*N11</f>
        <v>0</v>
      </c>
      <c r="Q11" s="23">
        <v>1</v>
      </c>
      <c r="R11" s="26"/>
      <c r="S11" s="26"/>
    </row>
    <row r="12" spans="1:19" s="25" customFormat="1" ht="12.75" customHeight="1" outlineLevel="3" x14ac:dyDescent="0.2">
      <c r="A12" s="23">
        <v>3</v>
      </c>
      <c r="B12" s="13" t="s">
        <v>23</v>
      </c>
      <c r="C12" s="13" t="s">
        <v>62</v>
      </c>
      <c r="D12" s="13" t="s">
        <v>92</v>
      </c>
      <c r="E12" s="22" t="s">
        <v>2</v>
      </c>
      <c r="F12" s="23">
        <v>1</v>
      </c>
      <c r="G12" s="15">
        <f t="shared" si="0"/>
        <v>55084.745762711864</v>
      </c>
      <c r="H12" s="16">
        <v>65000</v>
      </c>
      <c r="I12" s="15">
        <f t="shared" si="1"/>
        <v>55084.745762711864</v>
      </c>
      <c r="J12" s="15">
        <f t="shared" si="2"/>
        <v>64999.999999999993</v>
      </c>
      <c r="K12" s="13"/>
      <c r="L12" s="13"/>
      <c r="M12" s="13"/>
      <c r="N12" s="42">
        <f t="shared" si="3"/>
        <v>0</v>
      </c>
      <c r="O12" s="42">
        <f t="shared" si="4"/>
        <v>0</v>
      </c>
      <c r="P12" s="42">
        <f t="shared" si="5"/>
        <v>0</v>
      </c>
      <c r="Q12" s="23">
        <v>1</v>
      </c>
      <c r="R12" s="26"/>
      <c r="S12" s="26"/>
    </row>
    <row r="13" spans="1:19" s="25" customFormat="1" ht="12.75" customHeight="1" outlineLevel="3" x14ac:dyDescent="0.2">
      <c r="A13" s="23">
        <v>4</v>
      </c>
      <c r="B13" s="32" t="s">
        <v>24</v>
      </c>
      <c r="C13" s="32" t="s">
        <v>63</v>
      </c>
      <c r="D13" s="32" t="s">
        <v>93</v>
      </c>
      <c r="E13" s="22" t="s">
        <v>2</v>
      </c>
      <c r="F13" s="35">
        <v>2</v>
      </c>
      <c r="G13" s="15">
        <f t="shared" si="0"/>
        <v>11016.949152542373</v>
      </c>
      <c r="H13" s="37">
        <v>13000</v>
      </c>
      <c r="I13" s="15">
        <f t="shared" si="1"/>
        <v>22033.898305084746</v>
      </c>
      <c r="J13" s="15">
        <f t="shared" si="2"/>
        <v>26000</v>
      </c>
      <c r="K13" s="13"/>
      <c r="L13" s="13"/>
      <c r="M13" s="13"/>
      <c r="N13" s="42">
        <f t="shared" si="3"/>
        <v>0</v>
      </c>
      <c r="O13" s="42">
        <f t="shared" si="4"/>
        <v>0</v>
      </c>
      <c r="P13" s="42">
        <f t="shared" si="5"/>
        <v>0</v>
      </c>
      <c r="Q13" s="35">
        <v>2</v>
      </c>
      <c r="R13" s="26"/>
      <c r="S13" s="26"/>
    </row>
    <row r="14" spans="1:19" s="25" customFormat="1" ht="13.5" customHeight="1" outlineLevel="3" x14ac:dyDescent="0.2">
      <c r="A14" s="23">
        <v>5</v>
      </c>
      <c r="B14" s="32" t="s">
        <v>24</v>
      </c>
      <c r="C14" s="32" t="s">
        <v>64</v>
      </c>
      <c r="D14" s="32" t="s">
        <v>94</v>
      </c>
      <c r="E14" s="31" t="s">
        <v>2</v>
      </c>
      <c r="F14" s="35">
        <v>1</v>
      </c>
      <c r="G14" s="15">
        <f t="shared" si="0"/>
        <v>9322.033898305086</v>
      </c>
      <c r="H14" s="37">
        <v>11000</v>
      </c>
      <c r="I14" s="15">
        <f t="shared" si="1"/>
        <v>9322.033898305086</v>
      </c>
      <c r="J14" s="15">
        <f t="shared" si="2"/>
        <v>11000.000000000002</v>
      </c>
      <c r="K14" s="13"/>
      <c r="L14" s="13"/>
      <c r="M14" s="13"/>
      <c r="N14" s="42">
        <f t="shared" si="3"/>
        <v>0</v>
      </c>
      <c r="O14" s="42">
        <f t="shared" si="4"/>
        <v>0</v>
      </c>
      <c r="P14" s="42">
        <f t="shared" si="5"/>
        <v>0</v>
      </c>
      <c r="Q14" s="35">
        <v>1</v>
      </c>
      <c r="R14" s="26"/>
      <c r="S14" s="26"/>
    </row>
    <row r="15" spans="1:19" s="25" customFormat="1" ht="13.5" customHeight="1" outlineLevel="3" x14ac:dyDescent="0.2">
      <c r="A15" s="23">
        <v>6</v>
      </c>
      <c r="B15" s="13" t="s">
        <v>25</v>
      </c>
      <c r="C15" s="13" t="s">
        <v>65</v>
      </c>
      <c r="D15" s="13" t="s">
        <v>95</v>
      </c>
      <c r="E15" s="22" t="s">
        <v>2</v>
      </c>
      <c r="F15" s="23">
        <v>1</v>
      </c>
      <c r="G15" s="15">
        <f t="shared" si="0"/>
        <v>169491.52542372883</v>
      </c>
      <c r="H15" s="16">
        <v>200000</v>
      </c>
      <c r="I15" s="15">
        <f t="shared" si="1"/>
        <v>169491.52542372883</v>
      </c>
      <c r="J15" s="15">
        <f t="shared" si="2"/>
        <v>200000</v>
      </c>
      <c r="K15" s="13"/>
      <c r="L15" s="13"/>
      <c r="M15" s="13"/>
      <c r="N15" s="42">
        <f t="shared" si="3"/>
        <v>0</v>
      </c>
      <c r="O15" s="42">
        <f t="shared" si="4"/>
        <v>0</v>
      </c>
      <c r="P15" s="42">
        <f t="shared" si="5"/>
        <v>0</v>
      </c>
      <c r="Q15" s="23">
        <v>1</v>
      </c>
      <c r="R15" s="26"/>
      <c r="S15" s="26"/>
    </row>
    <row r="16" spans="1:19" s="25" customFormat="1" ht="12.75" customHeight="1" outlineLevel="3" x14ac:dyDescent="0.2">
      <c r="A16" s="23">
        <v>7</v>
      </c>
      <c r="B16" s="32" t="s">
        <v>26</v>
      </c>
      <c r="C16" s="32" t="s">
        <v>66</v>
      </c>
      <c r="D16" s="32" t="s">
        <v>96</v>
      </c>
      <c r="E16" s="31" t="s">
        <v>2</v>
      </c>
      <c r="F16" s="35">
        <v>1</v>
      </c>
      <c r="G16" s="15">
        <f t="shared" si="0"/>
        <v>12711.864406779661</v>
      </c>
      <c r="H16" s="37">
        <v>15000</v>
      </c>
      <c r="I16" s="15">
        <f t="shared" si="1"/>
        <v>12711.864406779661</v>
      </c>
      <c r="J16" s="15">
        <f t="shared" si="2"/>
        <v>15000</v>
      </c>
      <c r="K16" s="13"/>
      <c r="L16" s="13"/>
      <c r="M16" s="13"/>
      <c r="N16" s="42">
        <f t="shared" si="3"/>
        <v>0</v>
      </c>
      <c r="O16" s="42">
        <f t="shared" si="4"/>
        <v>0</v>
      </c>
      <c r="P16" s="42">
        <f t="shared" si="5"/>
        <v>0</v>
      </c>
      <c r="Q16" s="35">
        <v>1</v>
      </c>
      <c r="R16" s="26"/>
      <c r="S16" s="26"/>
    </row>
    <row r="17" spans="1:19" s="25" customFormat="1" ht="12.75" customHeight="1" outlineLevel="3" x14ac:dyDescent="0.2">
      <c r="A17" s="23">
        <v>8</v>
      </c>
      <c r="B17" s="13" t="s">
        <v>27</v>
      </c>
      <c r="C17" s="13" t="s">
        <v>67</v>
      </c>
      <c r="D17" s="13" t="s">
        <v>97</v>
      </c>
      <c r="E17" s="22" t="s">
        <v>2</v>
      </c>
      <c r="F17" s="23">
        <v>1</v>
      </c>
      <c r="G17" s="15">
        <f t="shared" si="0"/>
        <v>17796.610169491527</v>
      </c>
      <c r="H17" s="16">
        <v>21000</v>
      </c>
      <c r="I17" s="15">
        <f t="shared" si="1"/>
        <v>17796.610169491527</v>
      </c>
      <c r="J17" s="15">
        <f t="shared" si="2"/>
        <v>21000</v>
      </c>
      <c r="K17" s="13"/>
      <c r="L17" s="13"/>
      <c r="M17" s="13"/>
      <c r="N17" s="42">
        <f t="shared" si="3"/>
        <v>0</v>
      </c>
      <c r="O17" s="42">
        <f t="shared" si="4"/>
        <v>0</v>
      </c>
      <c r="P17" s="42">
        <f t="shared" si="5"/>
        <v>0</v>
      </c>
      <c r="Q17" s="23">
        <v>1</v>
      </c>
      <c r="R17" s="26"/>
      <c r="S17" s="26"/>
    </row>
    <row r="18" spans="1:19" s="25" customFormat="1" ht="12" customHeight="1" outlineLevel="3" x14ac:dyDescent="0.2">
      <c r="A18" s="23">
        <v>9</v>
      </c>
      <c r="B18" s="32" t="s">
        <v>28</v>
      </c>
      <c r="C18" s="32" t="s">
        <v>68</v>
      </c>
      <c r="D18" s="32" t="s">
        <v>98</v>
      </c>
      <c r="E18" s="31" t="s">
        <v>2</v>
      </c>
      <c r="F18" s="35">
        <v>1</v>
      </c>
      <c r="G18" s="15">
        <f t="shared" si="0"/>
        <v>4237.2881355932204</v>
      </c>
      <c r="H18" s="37">
        <v>5000</v>
      </c>
      <c r="I18" s="15">
        <f t="shared" si="1"/>
        <v>4237.2881355932204</v>
      </c>
      <c r="J18" s="15">
        <f t="shared" si="2"/>
        <v>5000</v>
      </c>
      <c r="K18" s="13"/>
      <c r="L18" s="13"/>
      <c r="M18" s="13"/>
      <c r="N18" s="42">
        <f t="shared" si="3"/>
        <v>0</v>
      </c>
      <c r="O18" s="42">
        <f t="shared" si="4"/>
        <v>0</v>
      </c>
      <c r="P18" s="42">
        <f t="shared" si="5"/>
        <v>0</v>
      </c>
      <c r="Q18" s="35">
        <v>1</v>
      </c>
      <c r="R18" s="24"/>
      <c r="S18" s="24"/>
    </row>
    <row r="19" spans="1:19" s="34" customFormat="1" ht="14.25" customHeight="1" outlineLevel="3" x14ac:dyDescent="0.2">
      <c r="A19" s="35">
        <v>10</v>
      </c>
      <c r="B19" s="32" t="s">
        <v>29</v>
      </c>
      <c r="C19" s="32" t="s">
        <v>69</v>
      </c>
      <c r="D19" s="32" t="s">
        <v>99</v>
      </c>
      <c r="E19" s="31" t="s">
        <v>2</v>
      </c>
      <c r="F19" s="35">
        <v>1</v>
      </c>
      <c r="G19" s="12">
        <f t="shared" si="0"/>
        <v>101694.91525423729</v>
      </c>
      <c r="H19" s="37">
        <v>120000</v>
      </c>
      <c r="I19" s="12">
        <f t="shared" si="1"/>
        <v>101694.91525423729</v>
      </c>
      <c r="J19" s="15">
        <f t="shared" si="2"/>
        <v>120000</v>
      </c>
      <c r="K19" s="32"/>
      <c r="L19" s="32"/>
      <c r="M19" s="32"/>
      <c r="N19" s="42">
        <f t="shared" si="3"/>
        <v>0</v>
      </c>
      <c r="O19" s="42">
        <f t="shared" si="4"/>
        <v>0</v>
      </c>
      <c r="P19" s="42">
        <f t="shared" si="5"/>
        <v>0</v>
      </c>
      <c r="Q19" s="35">
        <v>1</v>
      </c>
      <c r="R19" s="33"/>
      <c r="S19" s="33"/>
    </row>
    <row r="20" spans="1:19" s="25" customFormat="1" ht="12.75" customHeight="1" outlineLevel="3" x14ac:dyDescent="0.2">
      <c r="A20" s="56">
        <v>11</v>
      </c>
      <c r="B20" s="13" t="s">
        <v>30</v>
      </c>
      <c r="C20" s="13" t="s">
        <v>70</v>
      </c>
      <c r="D20" s="13" t="s">
        <v>100</v>
      </c>
      <c r="E20" s="22" t="s">
        <v>2</v>
      </c>
      <c r="F20" s="23">
        <v>2</v>
      </c>
      <c r="G20" s="15">
        <f t="shared" si="0"/>
        <v>5932.203389830509</v>
      </c>
      <c r="H20" s="16">
        <v>7000</v>
      </c>
      <c r="I20" s="15">
        <f t="shared" si="1"/>
        <v>11864.406779661018</v>
      </c>
      <c r="J20" s="15">
        <f t="shared" si="2"/>
        <v>14000</v>
      </c>
      <c r="K20" s="13"/>
      <c r="L20" s="13"/>
      <c r="M20" s="13"/>
      <c r="N20" s="42">
        <f t="shared" si="3"/>
        <v>0</v>
      </c>
      <c r="O20" s="42">
        <f t="shared" si="4"/>
        <v>0</v>
      </c>
      <c r="P20" s="42">
        <f t="shared" si="5"/>
        <v>0</v>
      </c>
      <c r="Q20" s="23">
        <v>2</v>
      </c>
      <c r="R20" s="26"/>
      <c r="S20" s="26"/>
    </row>
    <row r="21" spans="1:19" s="25" customFormat="1" ht="12.75" customHeight="1" outlineLevel="3" x14ac:dyDescent="0.2">
      <c r="A21" s="53"/>
      <c r="B21" s="13"/>
      <c r="C21" s="13" t="s">
        <v>153</v>
      </c>
      <c r="D21" s="13"/>
      <c r="E21" s="22" t="s">
        <v>2</v>
      </c>
      <c r="F21" s="23">
        <v>2</v>
      </c>
      <c r="G21" s="15">
        <f t="shared" si="0"/>
        <v>2542.3728813559323</v>
      </c>
      <c r="H21" s="16">
        <v>3000</v>
      </c>
      <c r="I21" s="15">
        <f t="shared" si="1"/>
        <v>5084.7457627118647</v>
      </c>
      <c r="J21" s="15">
        <f t="shared" si="2"/>
        <v>6000</v>
      </c>
      <c r="K21" s="13"/>
      <c r="L21" s="13"/>
      <c r="M21" s="13"/>
      <c r="N21" s="42">
        <f t="shared" si="3"/>
        <v>0</v>
      </c>
      <c r="O21" s="42">
        <f t="shared" si="4"/>
        <v>0</v>
      </c>
      <c r="P21" s="42">
        <f t="shared" si="5"/>
        <v>0</v>
      </c>
      <c r="Q21" s="23">
        <v>2</v>
      </c>
      <c r="R21" s="26"/>
      <c r="S21" s="26"/>
    </row>
    <row r="22" spans="1:19" s="25" customFormat="1" ht="12.75" customHeight="1" outlineLevel="3" x14ac:dyDescent="0.2">
      <c r="A22" s="23">
        <v>12</v>
      </c>
      <c r="B22" s="32" t="s">
        <v>31</v>
      </c>
      <c r="C22" s="32" t="s">
        <v>71</v>
      </c>
      <c r="D22" s="32" t="s">
        <v>101</v>
      </c>
      <c r="E22" s="31" t="s">
        <v>2</v>
      </c>
      <c r="F22" s="35">
        <v>1</v>
      </c>
      <c r="G22" s="15">
        <f t="shared" si="0"/>
        <v>8474.5762711864409</v>
      </c>
      <c r="H22" s="37">
        <v>10000</v>
      </c>
      <c r="I22" s="15">
        <f t="shared" si="1"/>
        <v>8474.5762711864409</v>
      </c>
      <c r="J22" s="15">
        <f t="shared" si="2"/>
        <v>10000</v>
      </c>
      <c r="K22" s="13"/>
      <c r="L22" s="13"/>
      <c r="M22" s="13"/>
      <c r="N22" s="42">
        <f t="shared" si="3"/>
        <v>0</v>
      </c>
      <c r="O22" s="42">
        <f t="shared" si="4"/>
        <v>0</v>
      </c>
      <c r="P22" s="42">
        <f t="shared" si="5"/>
        <v>0</v>
      </c>
      <c r="Q22" s="35">
        <v>1</v>
      </c>
      <c r="R22" s="26"/>
      <c r="S22" s="26"/>
    </row>
    <row r="23" spans="1:19" s="25" customFormat="1" ht="15.75" customHeight="1" outlineLevel="3" x14ac:dyDescent="0.2">
      <c r="A23" s="23">
        <v>13</v>
      </c>
      <c r="B23" s="32" t="s">
        <v>32</v>
      </c>
      <c r="C23" s="32" t="s">
        <v>102</v>
      </c>
      <c r="D23" s="32" t="s">
        <v>103</v>
      </c>
      <c r="E23" s="31" t="s">
        <v>2</v>
      </c>
      <c r="F23" s="35">
        <v>1</v>
      </c>
      <c r="G23" s="15">
        <f t="shared" si="0"/>
        <v>40677.966101694918</v>
      </c>
      <c r="H23" s="37">
        <v>48000</v>
      </c>
      <c r="I23" s="15">
        <f t="shared" si="1"/>
        <v>40677.966101694918</v>
      </c>
      <c r="J23" s="15">
        <f t="shared" si="2"/>
        <v>48000</v>
      </c>
      <c r="K23" s="13"/>
      <c r="L23" s="13"/>
      <c r="M23" s="13"/>
      <c r="N23" s="42">
        <f t="shared" si="3"/>
        <v>0</v>
      </c>
      <c r="O23" s="42">
        <f t="shared" si="4"/>
        <v>0</v>
      </c>
      <c r="P23" s="42">
        <f t="shared" si="5"/>
        <v>0</v>
      </c>
      <c r="Q23" s="35">
        <v>1</v>
      </c>
      <c r="R23" s="26"/>
      <c r="S23" s="26"/>
    </row>
    <row r="24" spans="1:19" s="25" customFormat="1" ht="25.5" customHeight="1" outlineLevel="3" x14ac:dyDescent="0.2">
      <c r="A24" s="23">
        <v>14</v>
      </c>
      <c r="B24" s="32" t="s">
        <v>33</v>
      </c>
      <c r="C24" s="32" t="s">
        <v>104</v>
      </c>
      <c r="D24" s="32" t="s">
        <v>105</v>
      </c>
      <c r="E24" s="31" t="s">
        <v>2</v>
      </c>
      <c r="F24" s="35">
        <v>1</v>
      </c>
      <c r="G24" s="15">
        <f t="shared" si="0"/>
        <v>110169.49152542373</v>
      </c>
      <c r="H24" s="37">
        <v>130000</v>
      </c>
      <c r="I24" s="15">
        <f t="shared" si="1"/>
        <v>110169.49152542373</v>
      </c>
      <c r="J24" s="15">
        <f t="shared" si="2"/>
        <v>129999.99999999999</v>
      </c>
      <c r="K24" s="13"/>
      <c r="L24" s="13"/>
      <c r="M24" s="13"/>
      <c r="N24" s="42">
        <f t="shared" si="3"/>
        <v>0</v>
      </c>
      <c r="O24" s="42">
        <f t="shared" si="4"/>
        <v>0</v>
      </c>
      <c r="P24" s="42">
        <f t="shared" si="5"/>
        <v>0</v>
      </c>
      <c r="Q24" s="35">
        <v>1</v>
      </c>
      <c r="R24" s="26"/>
      <c r="S24" s="26"/>
    </row>
    <row r="25" spans="1:19" s="25" customFormat="1" ht="26.25" customHeight="1" outlineLevel="3" x14ac:dyDescent="0.2">
      <c r="A25" s="23">
        <v>15</v>
      </c>
      <c r="B25" s="13" t="s">
        <v>27</v>
      </c>
      <c r="C25" s="13" t="s">
        <v>106</v>
      </c>
      <c r="D25" s="13"/>
      <c r="E25" s="22" t="s">
        <v>2</v>
      </c>
      <c r="F25" s="23">
        <v>1</v>
      </c>
      <c r="G25" s="15">
        <f t="shared" si="0"/>
        <v>5084.7457627118647</v>
      </c>
      <c r="H25" s="16">
        <v>6000</v>
      </c>
      <c r="I25" s="15">
        <f t="shared" si="1"/>
        <v>5084.7457627118647</v>
      </c>
      <c r="J25" s="15">
        <f t="shared" si="2"/>
        <v>6000</v>
      </c>
      <c r="K25" s="13"/>
      <c r="L25" s="13"/>
      <c r="M25" s="13"/>
      <c r="N25" s="42">
        <f t="shared" si="3"/>
        <v>0</v>
      </c>
      <c r="O25" s="42">
        <f t="shared" si="4"/>
        <v>0</v>
      </c>
      <c r="P25" s="42">
        <f t="shared" si="5"/>
        <v>0</v>
      </c>
      <c r="Q25" s="23">
        <v>1</v>
      </c>
      <c r="R25" s="26"/>
      <c r="S25" s="26"/>
    </row>
    <row r="26" spans="1:19" s="25" customFormat="1" ht="26.25" customHeight="1" outlineLevel="3" x14ac:dyDescent="0.2">
      <c r="A26" s="56">
        <v>16</v>
      </c>
      <c r="B26" s="57" t="s">
        <v>34</v>
      </c>
      <c r="C26" s="13" t="s">
        <v>178</v>
      </c>
      <c r="D26" s="13"/>
      <c r="E26" s="22" t="s">
        <v>2</v>
      </c>
      <c r="F26" s="23">
        <v>2</v>
      </c>
      <c r="G26" s="15">
        <f t="shared" si="0"/>
        <v>59322.03389830509</v>
      </c>
      <c r="H26" s="37">
        <v>70000</v>
      </c>
      <c r="I26" s="15">
        <f t="shared" si="1"/>
        <v>118644.06779661018</v>
      </c>
      <c r="J26" s="15">
        <f t="shared" si="2"/>
        <v>140000</v>
      </c>
      <c r="K26" s="13"/>
      <c r="L26" s="13"/>
      <c r="M26" s="13"/>
      <c r="N26" s="42">
        <f t="shared" si="3"/>
        <v>0</v>
      </c>
      <c r="O26" s="42">
        <f t="shared" si="4"/>
        <v>0</v>
      </c>
      <c r="P26" s="42">
        <f t="shared" si="5"/>
        <v>0</v>
      </c>
      <c r="Q26" s="23">
        <v>2</v>
      </c>
      <c r="R26" s="26"/>
      <c r="S26" s="26"/>
    </row>
    <row r="27" spans="1:19" s="25" customFormat="1" ht="26.25" customHeight="1" outlineLevel="3" x14ac:dyDescent="0.2">
      <c r="A27" s="59"/>
      <c r="B27" s="60"/>
      <c r="C27" s="13" t="s">
        <v>179</v>
      </c>
      <c r="D27" s="13"/>
      <c r="E27" s="22" t="s">
        <v>2</v>
      </c>
      <c r="F27" s="23">
        <v>3</v>
      </c>
      <c r="G27" s="15">
        <f t="shared" si="0"/>
        <v>59322.03389830509</v>
      </c>
      <c r="H27" s="37">
        <v>70000</v>
      </c>
      <c r="I27" s="15">
        <f t="shared" si="1"/>
        <v>177966.10169491527</v>
      </c>
      <c r="J27" s="15">
        <f t="shared" si="2"/>
        <v>210000</v>
      </c>
      <c r="K27" s="13"/>
      <c r="L27" s="13"/>
      <c r="M27" s="13"/>
      <c r="N27" s="42">
        <f t="shared" si="3"/>
        <v>0</v>
      </c>
      <c r="O27" s="42">
        <f t="shared" si="4"/>
        <v>0</v>
      </c>
      <c r="P27" s="42">
        <f t="shared" si="5"/>
        <v>0</v>
      </c>
      <c r="Q27" s="23">
        <v>3</v>
      </c>
      <c r="R27" s="26"/>
      <c r="S27" s="26"/>
    </row>
    <row r="28" spans="1:19" s="25" customFormat="1" ht="26.25" customHeight="1" outlineLevel="3" x14ac:dyDescent="0.2">
      <c r="A28" s="59"/>
      <c r="B28" s="60"/>
      <c r="C28" s="13" t="s">
        <v>180</v>
      </c>
      <c r="D28" s="13"/>
      <c r="E28" s="22" t="s">
        <v>2</v>
      </c>
      <c r="F28" s="23">
        <v>1</v>
      </c>
      <c r="G28" s="15">
        <f t="shared" si="0"/>
        <v>50847.457627118645</v>
      </c>
      <c r="H28" s="37">
        <v>60000</v>
      </c>
      <c r="I28" s="15">
        <f t="shared" si="1"/>
        <v>50847.457627118645</v>
      </c>
      <c r="J28" s="15">
        <f t="shared" si="2"/>
        <v>60000</v>
      </c>
      <c r="K28" s="13"/>
      <c r="L28" s="13"/>
      <c r="M28" s="13"/>
      <c r="N28" s="42">
        <f t="shared" si="3"/>
        <v>0</v>
      </c>
      <c r="O28" s="42">
        <f t="shared" si="4"/>
        <v>0</v>
      </c>
      <c r="P28" s="42">
        <f t="shared" si="5"/>
        <v>0</v>
      </c>
      <c r="Q28" s="23">
        <v>1</v>
      </c>
      <c r="R28" s="26"/>
      <c r="S28" s="26"/>
    </row>
    <row r="29" spans="1:19" s="25" customFormat="1" ht="26.25" customHeight="1" outlineLevel="3" x14ac:dyDescent="0.2">
      <c r="A29" s="53"/>
      <c r="B29" s="55"/>
      <c r="C29" s="13" t="s">
        <v>181</v>
      </c>
      <c r="D29" s="13"/>
      <c r="E29" s="22" t="s">
        <v>2</v>
      </c>
      <c r="F29" s="23">
        <v>3</v>
      </c>
      <c r="G29" s="15">
        <f t="shared" si="0"/>
        <v>42372.881355932208</v>
      </c>
      <c r="H29" s="37">
        <v>50000</v>
      </c>
      <c r="I29" s="15">
        <f t="shared" si="1"/>
        <v>127118.64406779662</v>
      </c>
      <c r="J29" s="15">
        <f t="shared" si="2"/>
        <v>150000</v>
      </c>
      <c r="K29" s="13"/>
      <c r="L29" s="13"/>
      <c r="M29" s="13"/>
      <c r="N29" s="42">
        <f t="shared" si="3"/>
        <v>0</v>
      </c>
      <c r="O29" s="42">
        <f t="shared" si="4"/>
        <v>0</v>
      </c>
      <c r="P29" s="42">
        <f t="shared" si="5"/>
        <v>0</v>
      </c>
      <c r="Q29" s="23">
        <v>3</v>
      </c>
      <c r="R29" s="26"/>
      <c r="S29" s="26"/>
    </row>
    <row r="30" spans="1:19" s="25" customFormat="1" ht="26.25" customHeight="1" outlineLevel="3" x14ac:dyDescent="0.2">
      <c r="A30" s="23">
        <v>17</v>
      </c>
      <c r="B30" s="32" t="s">
        <v>107</v>
      </c>
      <c r="C30" s="32" t="s">
        <v>108</v>
      </c>
      <c r="D30" s="32"/>
      <c r="E30" s="31" t="s">
        <v>2</v>
      </c>
      <c r="F30" s="35">
        <v>1</v>
      </c>
      <c r="G30" s="15">
        <f t="shared" si="0"/>
        <v>25423.728813559323</v>
      </c>
      <c r="H30" s="37">
        <v>30000</v>
      </c>
      <c r="I30" s="15">
        <f t="shared" si="1"/>
        <v>25423.728813559323</v>
      </c>
      <c r="J30" s="15">
        <f t="shared" si="2"/>
        <v>30000</v>
      </c>
      <c r="K30" s="13"/>
      <c r="L30" s="13"/>
      <c r="M30" s="13"/>
      <c r="N30" s="42">
        <f t="shared" si="3"/>
        <v>0</v>
      </c>
      <c r="O30" s="42">
        <f t="shared" si="4"/>
        <v>0</v>
      </c>
      <c r="P30" s="42">
        <f t="shared" si="5"/>
        <v>0</v>
      </c>
      <c r="Q30" s="35">
        <v>1</v>
      </c>
      <c r="R30" s="26"/>
      <c r="S30" s="26"/>
    </row>
    <row r="31" spans="1:19" s="25" customFormat="1" ht="25.5" customHeight="1" outlineLevel="3" x14ac:dyDescent="0.2">
      <c r="A31" s="23">
        <v>18</v>
      </c>
      <c r="B31" s="32" t="s">
        <v>35</v>
      </c>
      <c r="C31" s="32" t="s">
        <v>109</v>
      </c>
      <c r="D31" s="32" t="s">
        <v>110</v>
      </c>
      <c r="E31" s="31" t="s">
        <v>2</v>
      </c>
      <c r="F31" s="35">
        <v>1</v>
      </c>
      <c r="G31" s="15">
        <f t="shared" si="0"/>
        <v>1694.9152542372883</v>
      </c>
      <c r="H31" s="37">
        <v>2000</v>
      </c>
      <c r="I31" s="15">
        <f t="shared" si="1"/>
        <v>1694.9152542372883</v>
      </c>
      <c r="J31" s="15">
        <f t="shared" si="2"/>
        <v>2000</v>
      </c>
      <c r="K31" s="13"/>
      <c r="L31" s="13"/>
      <c r="M31" s="13"/>
      <c r="N31" s="42">
        <f t="shared" si="3"/>
        <v>0</v>
      </c>
      <c r="O31" s="42">
        <f t="shared" si="4"/>
        <v>0</v>
      </c>
      <c r="P31" s="42">
        <f t="shared" si="5"/>
        <v>0</v>
      </c>
      <c r="Q31" s="35">
        <v>1</v>
      </c>
      <c r="R31" s="26"/>
      <c r="S31" s="26"/>
    </row>
    <row r="32" spans="1:19" s="25" customFormat="1" ht="26.25" customHeight="1" outlineLevel="3" x14ac:dyDescent="0.2">
      <c r="A32" s="23">
        <v>19</v>
      </c>
      <c r="B32" s="13" t="s">
        <v>36</v>
      </c>
      <c r="C32" s="13" t="s">
        <v>111</v>
      </c>
      <c r="D32" s="13"/>
      <c r="E32" s="22" t="s">
        <v>2</v>
      </c>
      <c r="F32" s="23">
        <v>1</v>
      </c>
      <c r="G32" s="15">
        <f t="shared" si="0"/>
        <v>114406.77966101696</v>
      </c>
      <c r="H32" s="16">
        <v>135000</v>
      </c>
      <c r="I32" s="15">
        <f t="shared" si="1"/>
        <v>114406.77966101696</v>
      </c>
      <c r="J32" s="15">
        <f t="shared" si="2"/>
        <v>135000</v>
      </c>
      <c r="K32" s="13"/>
      <c r="L32" s="13"/>
      <c r="M32" s="13"/>
      <c r="N32" s="42">
        <f t="shared" si="3"/>
        <v>0</v>
      </c>
      <c r="O32" s="42">
        <f t="shared" si="4"/>
        <v>0</v>
      </c>
      <c r="P32" s="42">
        <f t="shared" si="5"/>
        <v>0</v>
      </c>
      <c r="Q32" s="23">
        <v>1</v>
      </c>
      <c r="R32" s="26"/>
      <c r="S32" s="26"/>
    </row>
    <row r="33" spans="1:19" s="25" customFormat="1" ht="28.5" customHeight="1" outlineLevel="3" x14ac:dyDescent="0.2">
      <c r="A33" s="23">
        <v>20</v>
      </c>
      <c r="B33" s="13" t="s">
        <v>112</v>
      </c>
      <c r="C33" s="13" t="s">
        <v>72</v>
      </c>
      <c r="D33" s="13" t="s">
        <v>113</v>
      </c>
      <c r="E33" s="22" t="s">
        <v>2</v>
      </c>
      <c r="F33" s="23">
        <v>1</v>
      </c>
      <c r="G33" s="15">
        <f t="shared" si="0"/>
        <v>63559.322033898308</v>
      </c>
      <c r="H33" s="16">
        <v>75000</v>
      </c>
      <c r="I33" s="15">
        <f t="shared" si="1"/>
        <v>63559.322033898308</v>
      </c>
      <c r="J33" s="15">
        <f t="shared" si="2"/>
        <v>75000</v>
      </c>
      <c r="K33" s="13"/>
      <c r="L33" s="13"/>
      <c r="M33" s="13"/>
      <c r="N33" s="42">
        <f t="shared" si="3"/>
        <v>0</v>
      </c>
      <c r="O33" s="42">
        <f t="shared" si="4"/>
        <v>0</v>
      </c>
      <c r="P33" s="42">
        <f t="shared" si="5"/>
        <v>0</v>
      </c>
      <c r="Q33" s="23">
        <v>1</v>
      </c>
      <c r="R33" s="26"/>
      <c r="S33" s="26"/>
    </row>
    <row r="34" spans="1:19" s="25" customFormat="1" ht="26.25" customHeight="1" outlineLevel="3" x14ac:dyDescent="0.2">
      <c r="A34" s="23">
        <v>21</v>
      </c>
      <c r="B34" s="13" t="s">
        <v>37</v>
      </c>
      <c r="C34" s="13" t="s">
        <v>114</v>
      </c>
      <c r="D34" s="13"/>
      <c r="E34" s="22" t="s">
        <v>2</v>
      </c>
      <c r="F34" s="23">
        <v>1</v>
      </c>
      <c r="G34" s="15">
        <f t="shared" si="0"/>
        <v>21186.440677966104</v>
      </c>
      <c r="H34" s="16">
        <v>25000</v>
      </c>
      <c r="I34" s="15">
        <f t="shared" si="1"/>
        <v>21186.440677966104</v>
      </c>
      <c r="J34" s="15">
        <f t="shared" si="2"/>
        <v>25000</v>
      </c>
      <c r="K34" s="13"/>
      <c r="L34" s="13"/>
      <c r="M34" s="13"/>
      <c r="N34" s="42">
        <f t="shared" si="3"/>
        <v>0</v>
      </c>
      <c r="O34" s="42">
        <f t="shared" si="4"/>
        <v>0</v>
      </c>
      <c r="P34" s="42">
        <f t="shared" si="5"/>
        <v>0</v>
      </c>
      <c r="Q34" s="23">
        <v>1</v>
      </c>
      <c r="R34" s="26"/>
      <c r="S34" s="26"/>
    </row>
    <row r="35" spans="1:19" s="25" customFormat="1" ht="26.25" customHeight="1" outlineLevel="3" x14ac:dyDescent="0.2">
      <c r="A35" s="23">
        <v>22</v>
      </c>
      <c r="B35" s="13" t="s">
        <v>38</v>
      </c>
      <c r="C35" s="13" t="s">
        <v>115</v>
      </c>
      <c r="D35" s="13" t="s">
        <v>116</v>
      </c>
      <c r="E35" s="22" t="s">
        <v>2</v>
      </c>
      <c r="F35" s="23">
        <v>1</v>
      </c>
      <c r="G35" s="15">
        <f t="shared" si="0"/>
        <v>33898.305084745763</v>
      </c>
      <c r="H35" s="16">
        <v>40000</v>
      </c>
      <c r="I35" s="15">
        <f t="shared" si="1"/>
        <v>33898.305084745763</v>
      </c>
      <c r="J35" s="15">
        <f t="shared" si="2"/>
        <v>40000</v>
      </c>
      <c r="K35" s="13"/>
      <c r="L35" s="13"/>
      <c r="M35" s="13"/>
      <c r="N35" s="42">
        <f t="shared" si="3"/>
        <v>0</v>
      </c>
      <c r="O35" s="42">
        <f t="shared" si="4"/>
        <v>0</v>
      </c>
      <c r="P35" s="42">
        <f t="shared" si="5"/>
        <v>0</v>
      </c>
      <c r="Q35" s="23">
        <v>1</v>
      </c>
      <c r="R35" s="26"/>
      <c r="S35" s="26"/>
    </row>
    <row r="36" spans="1:19" s="25" customFormat="1" ht="26.25" customHeight="1" outlineLevel="3" x14ac:dyDescent="0.2">
      <c r="A36" s="23">
        <v>23</v>
      </c>
      <c r="B36" s="13" t="s">
        <v>119</v>
      </c>
      <c r="C36" s="13" t="s">
        <v>117</v>
      </c>
      <c r="D36" s="13" t="s">
        <v>118</v>
      </c>
      <c r="E36" s="22" t="s">
        <v>2</v>
      </c>
      <c r="F36" s="23">
        <v>1</v>
      </c>
      <c r="G36" s="15">
        <f t="shared" si="0"/>
        <v>33898.305084745763</v>
      </c>
      <c r="H36" s="16">
        <v>40000</v>
      </c>
      <c r="I36" s="15">
        <f t="shared" si="1"/>
        <v>33898.305084745763</v>
      </c>
      <c r="J36" s="15">
        <f t="shared" si="2"/>
        <v>40000</v>
      </c>
      <c r="K36" s="13"/>
      <c r="L36" s="13"/>
      <c r="M36" s="13"/>
      <c r="N36" s="42">
        <f t="shared" si="3"/>
        <v>0</v>
      </c>
      <c r="O36" s="42">
        <f t="shared" si="4"/>
        <v>0</v>
      </c>
      <c r="P36" s="42">
        <f t="shared" si="5"/>
        <v>0</v>
      </c>
      <c r="Q36" s="23">
        <v>1</v>
      </c>
      <c r="R36" s="26"/>
      <c r="S36" s="26"/>
    </row>
    <row r="37" spans="1:19" s="25" customFormat="1" ht="26.25" customHeight="1" outlineLevel="3" x14ac:dyDescent="0.2">
      <c r="A37" s="23">
        <v>24</v>
      </c>
      <c r="B37" s="13" t="s">
        <v>39</v>
      </c>
      <c r="C37" s="13" t="s">
        <v>120</v>
      </c>
      <c r="D37" s="13" t="s">
        <v>166</v>
      </c>
      <c r="E37" s="22" t="s">
        <v>2</v>
      </c>
      <c r="F37" s="23">
        <v>1</v>
      </c>
      <c r="G37" s="15">
        <f t="shared" si="0"/>
        <v>29661.016949152545</v>
      </c>
      <c r="H37" s="16">
        <v>35000</v>
      </c>
      <c r="I37" s="15">
        <f t="shared" si="1"/>
        <v>29661.016949152545</v>
      </c>
      <c r="J37" s="15">
        <f t="shared" si="2"/>
        <v>35000</v>
      </c>
      <c r="K37" s="13"/>
      <c r="L37" s="13"/>
      <c r="M37" s="13"/>
      <c r="N37" s="42">
        <f t="shared" si="3"/>
        <v>0</v>
      </c>
      <c r="O37" s="42">
        <f t="shared" si="4"/>
        <v>0</v>
      </c>
      <c r="P37" s="42">
        <f t="shared" si="5"/>
        <v>0</v>
      </c>
      <c r="Q37" s="23">
        <v>1</v>
      </c>
      <c r="R37" s="26"/>
      <c r="S37" s="26"/>
    </row>
    <row r="38" spans="1:19" s="25" customFormat="1" ht="26.25" customHeight="1" outlineLevel="3" x14ac:dyDescent="0.2">
      <c r="A38" s="23">
        <v>25</v>
      </c>
      <c r="B38" s="13" t="s">
        <v>40</v>
      </c>
      <c r="C38" s="13" t="s">
        <v>121</v>
      </c>
      <c r="D38" s="13"/>
      <c r="E38" s="22" t="s">
        <v>2</v>
      </c>
      <c r="F38" s="23">
        <v>1</v>
      </c>
      <c r="G38" s="15">
        <f t="shared" si="0"/>
        <v>2118.6440677966102</v>
      </c>
      <c r="H38" s="16">
        <v>2500</v>
      </c>
      <c r="I38" s="15">
        <f t="shared" si="1"/>
        <v>2118.6440677966102</v>
      </c>
      <c r="J38" s="15">
        <f t="shared" si="2"/>
        <v>2500</v>
      </c>
      <c r="K38" s="13"/>
      <c r="L38" s="13"/>
      <c r="M38" s="13"/>
      <c r="N38" s="42">
        <f t="shared" si="3"/>
        <v>0</v>
      </c>
      <c r="O38" s="42">
        <f t="shared" si="4"/>
        <v>0</v>
      </c>
      <c r="P38" s="42">
        <f t="shared" si="5"/>
        <v>0</v>
      </c>
      <c r="Q38" s="23">
        <v>1</v>
      </c>
      <c r="R38" s="26"/>
      <c r="S38" s="26"/>
    </row>
    <row r="39" spans="1:19" s="25" customFormat="1" ht="24.75" customHeight="1" outlineLevel="3" x14ac:dyDescent="0.2">
      <c r="A39" s="23">
        <v>26</v>
      </c>
      <c r="B39" s="22" t="s">
        <v>41</v>
      </c>
      <c r="C39" s="22"/>
      <c r="D39" s="22"/>
      <c r="E39" s="22"/>
      <c r="F39" s="14"/>
      <c r="G39" s="15"/>
      <c r="H39" s="15"/>
      <c r="I39" s="15"/>
      <c r="J39" s="15"/>
      <c r="K39" s="13"/>
      <c r="L39" s="13"/>
      <c r="M39" s="13"/>
      <c r="N39" s="42"/>
      <c r="O39" s="42"/>
      <c r="P39" s="42"/>
      <c r="Q39" s="14"/>
      <c r="R39" s="26"/>
      <c r="S39" s="26"/>
    </row>
    <row r="40" spans="1:19" s="25" customFormat="1" ht="24.75" customHeight="1" outlineLevel="3" x14ac:dyDescent="0.2">
      <c r="A40" s="23" t="s">
        <v>82</v>
      </c>
      <c r="B40" s="13" t="s">
        <v>42</v>
      </c>
      <c r="C40" s="13" t="s">
        <v>167</v>
      </c>
      <c r="D40" s="13" t="s">
        <v>122</v>
      </c>
      <c r="E40" s="22" t="s">
        <v>2</v>
      </c>
      <c r="F40" s="23">
        <v>1</v>
      </c>
      <c r="G40" s="15">
        <f t="shared" si="0"/>
        <v>29661.016949152545</v>
      </c>
      <c r="H40" s="16">
        <v>35000</v>
      </c>
      <c r="I40" s="15">
        <f t="shared" si="1"/>
        <v>29661.016949152545</v>
      </c>
      <c r="J40" s="15">
        <f t="shared" si="2"/>
        <v>35000</v>
      </c>
      <c r="K40" s="13"/>
      <c r="L40" s="13"/>
      <c r="M40" s="13"/>
      <c r="N40" s="42">
        <f t="shared" si="3"/>
        <v>0</v>
      </c>
      <c r="O40" s="42">
        <f t="shared" si="4"/>
        <v>0</v>
      </c>
      <c r="P40" s="42">
        <f t="shared" si="5"/>
        <v>0</v>
      </c>
      <c r="Q40" s="23">
        <v>1</v>
      </c>
      <c r="R40" s="26"/>
      <c r="S40" s="26"/>
    </row>
    <row r="41" spans="1:19" s="25" customFormat="1" ht="24.75" customHeight="1" outlineLevel="3" x14ac:dyDescent="0.2">
      <c r="A41" s="23" t="s">
        <v>83</v>
      </c>
      <c r="B41" s="13" t="s">
        <v>43</v>
      </c>
      <c r="C41" s="13" t="s">
        <v>168</v>
      </c>
      <c r="D41" s="13" t="s">
        <v>169</v>
      </c>
      <c r="E41" s="22" t="s">
        <v>2</v>
      </c>
      <c r="F41" s="23">
        <v>1</v>
      </c>
      <c r="G41" s="15">
        <f t="shared" si="0"/>
        <v>29661.016949152545</v>
      </c>
      <c r="H41" s="16">
        <v>35000</v>
      </c>
      <c r="I41" s="15">
        <f t="shared" si="1"/>
        <v>29661.016949152545</v>
      </c>
      <c r="J41" s="15">
        <f t="shared" si="2"/>
        <v>35000</v>
      </c>
      <c r="K41" s="13"/>
      <c r="L41" s="13"/>
      <c r="M41" s="13"/>
      <c r="N41" s="42">
        <f t="shared" si="3"/>
        <v>0</v>
      </c>
      <c r="O41" s="42">
        <f t="shared" si="4"/>
        <v>0</v>
      </c>
      <c r="P41" s="42">
        <f t="shared" si="5"/>
        <v>0</v>
      </c>
      <c r="Q41" s="23">
        <v>1</v>
      </c>
      <c r="R41" s="26"/>
      <c r="S41" s="26"/>
    </row>
    <row r="42" spans="1:19" s="25" customFormat="1" ht="26.25" customHeight="1" outlineLevel="3" x14ac:dyDescent="0.2">
      <c r="A42" s="23" t="s">
        <v>84</v>
      </c>
      <c r="B42" s="13" t="s">
        <v>44</v>
      </c>
      <c r="C42" s="13" t="s">
        <v>170</v>
      </c>
      <c r="D42" s="13" t="s">
        <v>123</v>
      </c>
      <c r="E42" s="22" t="s">
        <v>2</v>
      </c>
      <c r="F42" s="23">
        <v>1</v>
      </c>
      <c r="G42" s="15">
        <f t="shared" si="0"/>
        <v>50847.457627118645</v>
      </c>
      <c r="H42" s="16">
        <v>60000</v>
      </c>
      <c r="I42" s="15">
        <f t="shared" si="1"/>
        <v>50847.457627118645</v>
      </c>
      <c r="J42" s="15">
        <f t="shared" si="2"/>
        <v>60000</v>
      </c>
      <c r="K42" s="13"/>
      <c r="L42" s="13"/>
      <c r="M42" s="13"/>
      <c r="N42" s="42">
        <f t="shared" si="3"/>
        <v>0</v>
      </c>
      <c r="O42" s="42">
        <f t="shared" si="4"/>
        <v>0</v>
      </c>
      <c r="P42" s="42">
        <f t="shared" si="5"/>
        <v>0</v>
      </c>
      <c r="Q42" s="23">
        <v>1</v>
      </c>
      <c r="R42" s="26"/>
      <c r="S42" s="26"/>
    </row>
    <row r="43" spans="1:19" s="25" customFormat="1" ht="26.25" customHeight="1" outlineLevel="3" x14ac:dyDescent="0.2">
      <c r="A43" s="23" t="s">
        <v>85</v>
      </c>
      <c r="B43" s="13" t="s">
        <v>156</v>
      </c>
      <c r="C43" s="13" t="s">
        <v>171</v>
      </c>
      <c r="D43" s="13" t="s">
        <v>172</v>
      </c>
      <c r="E43" s="22"/>
      <c r="F43" s="23">
        <v>1</v>
      </c>
      <c r="G43" s="15">
        <f t="shared" si="0"/>
        <v>33898.305084745763</v>
      </c>
      <c r="H43" s="16">
        <v>40000</v>
      </c>
      <c r="I43" s="15">
        <f t="shared" si="1"/>
        <v>33898.305084745763</v>
      </c>
      <c r="J43" s="15">
        <f t="shared" si="2"/>
        <v>40000</v>
      </c>
      <c r="K43" s="13"/>
      <c r="L43" s="13"/>
      <c r="M43" s="13"/>
      <c r="N43" s="42">
        <f t="shared" si="3"/>
        <v>0</v>
      </c>
      <c r="O43" s="42">
        <f t="shared" si="4"/>
        <v>0</v>
      </c>
      <c r="P43" s="42">
        <f t="shared" si="5"/>
        <v>0</v>
      </c>
      <c r="Q43" s="23">
        <v>1</v>
      </c>
      <c r="R43" s="26"/>
      <c r="S43" s="26"/>
    </row>
    <row r="44" spans="1:19" s="25" customFormat="1" ht="26.25" customHeight="1" outlineLevel="3" x14ac:dyDescent="0.2">
      <c r="A44" s="23" t="s">
        <v>86</v>
      </c>
      <c r="B44" s="13" t="s">
        <v>45</v>
      </c>
      <c r="C44" s="13" t="s">
        <v>173</v>
      </c>
      <c r="D44" s="13" t="s">
        <v>125</v>
      </c>
      <c r="E44" s="22" t="s">
        <v>2</v>
      </c>
      <c r="F44" s="23">
        <v>1</v>
      </c>
      <c r="G44" s="15">
        <f t="shared" si="0"/>
        <v>33898.305084745763</v>
      </c>
      <c r="H44" s="16">
        <v>40000</v>
      </c>
      <c r="I44" s="15">
        <f t="shared" si="1"/>
        <v>33898.305084745763</v>
      </c>
      <c r="J44" s="15">
        <f t="shared" si="2"/>
        <v>40000</v>
      </c>
      <c r="K44" s="13"/>
      <c r="L44" s="13"/>
      <c r="M44" s="13"/>
      <c r="N44" s="42">
        <f t="shared" si="3"/>
        <v>0</v>
      </c>
      <c r="O44" s="42">
        <f t="shared" si="4"/>
        <v>0</v>
      </c>
      <c r="P44" s="42">
        <f t="shared" si="5"/>
        <v>0</v>
      </c>
      <c r="Q44" s="23">
        <v>1</v>
      </c>
      <c r="R44" s="26"/>
      <c r="S44" s="26"/>
    </row>
    <row r="45" spans="1:19" s="25" customFormat="1" ht="27" customHeight="1" outlineLevel="3" x14ac:dyDescent="0.2">
      <c r="A45" s="23" t="s">
        <v>87</v>
      </c>
      <c r="B45" s="13" t="s">
        <v>46</v>
      </c>
      <c r="C45" s="13" t="s">
        <v>174</v>
      </c>
      <c r="D45" s="13" t="s">
        <v>175</v>
      </c>
      <c r="E45" s="22" t="s">
        <v>2</v>
      </c>
      <c r="F45" s="23">
        <v>1</v>
      </c>
      <c r="G45" s="15">
        <f t="shared" si="0"/>
        <v>46610.169491525427</v>
      </c>
      <c r="H45" s="16">
        <v>55000</v>
      </c>
      <c r="I45" s="15">
        <f t="shared" si="1"/>
        <v>46610.169491525427</v>
      </c>
      <c r="J45" s="15">
        <f t="shared" si="2"/>
        <v>55000</v>
      </c>
      <c r="K45" s="13"/>
      <c r="L45" s="13"/>
      <c r="M45" s="13"/>
      <c r="N45" s="42">
        <f t="shared" si="3"/>
        <v>0</v>
      </c>
      <c r="O45" s="42">
        <f t="shared" si="4"/>
        <v>0</v>
      </c>
      <c r="P45" s="42">
        <f t="shared" si="5"/>
        <v>0</v>
      </c>
      <c r="Q45" s="23">
        <v>1</v>
      </c>
      <c r="R45" s="26"/>
      <c r="S45" s="26"/>
    </row>
    <row r="46" spans="1:19" s="25" customFormat="1" ht="27" customHeight="1" outlineLevel="3" x14ac:dyDescent="0.2">
      <c r="A46" s="41" t="s">
        <v>124</v>
      </c>
      <c r="B46" s="13" t="s">
        <v>47</v>
      </c>
      <c r="C46" s="13" t="s">
        <v>176</v>
      </c>
      <c r="D46" s="13" t="s">
        <v>177</v>
      </c>
      <c r="E46" s="22" t="s">
        <v>2</v>
      </c>
      <c r="F46" s="23">
        <v>1</v>
      </c>
      <c r="G46" s="15">
        <f t="shared" si="0"/>
        <v>59322.03389830509</v>
      </c>
      <c r="H46" s="16">
        <v>70000</v>
      </c>
      <c r="I46" s="15">
        <f t="shared" si="1"/>
        <v>59322.03389830509</v>
      </c>
      <c r="J46" s="15">
        <f t="shared" si="2"/>
        <v>70000</v>
      </c>
      <c r="K46" s="13"/>
      <c r="L46" s="13"/>
      <c r="M46" s="13"/>
      <c r="N46" s="42">
        <f t="shared" si="3"/>
        <v>0</v>
      </c>
      <c r="O46" s="42">
        <f t="shared" si="4"/>
        <v>0</v>
      </c>
      <c r="P46" s="42">
        <f t="shared" si="5"/>
        <v>0</v>
      </c>
      <c r="Q46" s="23">
        <v>1</v>
      </c>
      <c r="R46" s="26"/>
      <c r="S46" s="26"/>
    </row>
    <row r="47" spans="1:19" s="25" customFormat="1" ht="27" customHeight="1" outlineLevel="3" x14ac:dyDescent="0.2">
      <c r="A47" s="23">
        <v>27</v>
      </c>
      <c r="B47" s="13" t="s">
        <v>48</v>
      </c>
      <c r="C47" s="13" t="s">
        <v>73</v>
      </c>
      <c r="D47" s="13"/>
      <c r="E47" s="22" t="s">
        <v>2</v>
      </c>
      <c r="F47" s="35">
        <v>10</v>
      </c>
      <c r="G47" s="15">
        <f t="shared" si="0"/>
        <v>4237.2881355932204</v>
      </c>
      <c r="H47" s="16">
        <v>5000</v>
      </c>
      <c r="I47" s="15">
        <f t="shared" si="1"/>
        <v>42372.881355932201</v>
      </c>
      <c r="J47" s="15">
        <f t="shared" si="2"/>
        <v>49999.999999999993</v>
      </c>
      <c r="K47" s="13"/>
      <c r="L47" s="13"/>
      <c r="M47" s="13"/>
      <c r="N47" s="42">
        <f t="shared" si="3"/>
        <v>0</v>
      </c>
      <c r="O47" s="42">
        <f t="shared" si="4"/>
        <v>0</v>
      </c>
      <c r="P47" s="42">
        <f t="shared" si="5"/>
        <v>0</v>
      </c>
      <c r="Q47" s="35">
        <v>10</v>
      </c>
      <c r="R47" s="26"/>
      <c r="S47" s="26"/>
    </row>
    <row r="48" spans="1:19" s="25" customFormat="1" ht="25.5" customHeight="1" outlineLevel="3" x14ac:dyDescent="0.2">
      <c r="A48" s="23">
        <v>28</v>
      </c>
      <c r="B48" s="13" t="s">
        <v>49</v>
      </c>
      <c r="C48" s="13" t="s">
        <v>126</v>
      </c>
      <c r="D48" s="13"/>
      <c r="E48" s="22" t="s">
        <v>2</v>
      </c>
      <c r="F48" s="35">
        <v>12</v>
      </c>
      <c r="G48" s="15">
        <f t="shared" si="0"/>
        <v>6779.6610169491532</v>
      </c>
      <c r="H48" s="16">
        <v>8000</v>
      </c>
      <c r="I48" s="15">
        <f t="shared" si="1"/>
        <v>81355.932203389835</v>
      </c>
      <c r="J48" s="15">
        <f t="shared" si="2"/>
        <v>96000</v>
      </c>
      <c r="K48" s="13"/>
      <c r="L48" s="13"/>
      <c r="M48" s="13"/>
      <c r="N48" s="42">
        <f t="shared" si="3"/>
        <v>0</v>
      </c>
      <c r="O48" s="42">
        <f t="shared" si="4"/>
        <v>0</v>
      </c>
      <c r="P48" s="42">
        <f t="shared" si="5"/>
        <v>0</v>
      </c>
      <c r="Q48" s="35">
        <v>12</v>
      </c>
      <c r="R48" s="26"/>
      <c r="S48" s="26"/>
    </row>
    <row r="49" spans="1:19" s="25" customFormat="1" ht="26.25" customHeight="1" outlineLevel="3" x14ac:dyDescent="0.2">
      <c r="A49" s="23">
        <v>29</v>
      </c>
      <c r="B49" s="13" t="s">
        <v>49</v>
      </c>
      <c r="C49" s="13" t="s">
        <v>127</v>
      </c>
      <c r="D49" s="13"/>
      <c r="E49" s="22" t="s">
        <v>2</v>
      </c>
      <c r="F49" s="35">
        <v>4</v>
      </c>
      <c r="G49" s="15">
        <f t="shared" si="0"/>
        <v>8474.5762711864409</v>
      </c>
      <c r="H49" s="16">
        <v>10000</v>
      </c>
      <c r="I49" s="15">
        <f t="shared" si="1"/>
        <v>33898.305084745763</v>
      </c>
      <c r="J49" s="15">
        <f t="shared" si="2"/>
        <v>40000</v>
      </c>
      <c r="K49" s="13"/>
      <c r="L49" s="13"/>
      <c r="M49" s="13"/>
      <c r="N49" s="42">
        <f t="shared" si="3"/>
        <v>0</v>
      </c>
      <c r="O49" s="42">
        <f t="shared" si="4"/>
        <v>0</v>
      </c>
      <c r="P49" s="42">
        <f t="shared" si="5"/>
        <v>0</v>
      </c>
      <c r="Q49" s="35">
        <v>4</v>
      </c>
      <c r="R49" s="26"/>
      <c r="S49" s="26"/>
    </row>
    <row r="50" spans="1:19" s="25" customFormat="1" ht="26.25" customHeight="1" outlineLevel="3" x14ac:dyDescent="0.2">
      <c r="A50" s="23">
        <v>30</v>
      </c>
      <c r="B50" s="13" t="s">
        <v>50</v>
      </c>
      <c r="C50" s="13" t="s">
        <v>74</v>
      </c>
      <c r="D50" s="13" t="s">
        <v>128</v>
      </c>
      <c r="E50" s="22" t="s">
        <v>2</v>
      </c>
      <c r="F50" s="23">
        <v>2</v>
      </c>
      <c r="G50" s="15">
        <f t="shared" si="0"/>
        <v>3389.8305084745766</v>
      </c>
      <c r="H50" s="16">
        <v>4000</v>
      </c>
      <c r="I50" s="15">
        <f t="shared" si="1"/>
        <v>6779.6610169491532</v>
      </c>
      <c r="J50" s="15">
        <f t="shared" si="2"/>
        <v>8000</v>
      </c>
      <c r="K50" s="13"/>
      <c r="L50" s="13"/>
      <c r="M50" s="13"/>
      <c r="N50" s="42">
        <f t="shared" si="3"/>
        <v>0</v>
      </c>
      <c r="O50" s="42">
        <f t="shared" si="4"/>
        <v>0</v>
      </c>
      <c r="P50" s="42">
        <f t="shared" si="5"/>
        <v>0</v>
      </c>
      <c r="Q50" s="23">
        <v>2</v>
      </c>
      <c r="R50" s="26"/>
      <c r="S50" s="26"/>
    </row>
    <row r="51" spans="1:19" s="34" customFormat="1" ht="26.25" customHeight="1" outlineLevel="3" x14ac:dyDescent="0.2">
      <c r="A51" s="52">
        <v>31</v>
      </c>
      <c r="B51" s="54" t="s">
        <v>51</v>
      </c>
      <c r="C51" s="32" t="s">
        <v>157</v>
      </c>
      <c r="D51" s="54" t="s">
        <v>129</v>
      </c>
      <c r="E51" s="31" t="s">
        <v>2</v>
      </c>
      <c r="F51" s="35">
        <v>7</v>
      </c>
      <c r="G51" s="12">
        <f t="shared" si="0"/>
        <v>8474.5762711864409</v>
      </c>
      <c r="H51" s="37">
        <v>10000</v>
      </c>
      <c r="I51" s="12">
        <f t="shared" si="1"/>
        <v>59322.03389830509</v>
      </c>
      <c r="J51" s="15">
        <f t="shared" si="2"/>
        <v>70000</v>
      </c>
      <c r="K51" s="32"/>
      <c r="L51" s="32"/>
      <c r="M51" s="32"/>
      <c r="N51" s="42">
        <f t="shared" si="3"/>
        <v>0</v>
      </c>
      <c r="O51" s="42">
        <f t="shared" si="4"/>
        <v>0</v>
      </c>
      <c r="P51" s="42">
        <f t="shared" si="5"/>
        <v>0</v>
      </c>
      <c r="Q51" s="35">
        <v>10</v>
      </c>
      <c r="R51" s="33"/>
      <c r="S51" s="33"/>
    </row>
    <row r="52" spans="1:19" s="25" customFormat="1" ht="26.25" customHeight="1" outlineLevel="3" x14ac:dyDescent="0.2">
      <c r="A52" s="53"/>
      <c r="B52" s="55"/>
      <c r="C52" s="32" t="s">
        <v>158</v>
      </c>
      <c r="D52" s="55"/>
      <c r="E52" s="22"/>
      <c r="F52" s="23">
        <v>3</v>
      </c>
      <c r="G52" s="15">
        <f t="shared" si="0"/>
        <v>8474.5762711864409</v>
      </c>
      <c r="H52" s="16">
        <v>10000</v>
      </c>
      <c r="I52" s="12">
        <f t="shared" si="1"/>
        <v>25423.728813559323</v>
      </c>
      <c r="J52" s="15">
        <f t="shared" si="2"/>
        <v>30000</v>
      </c>
      <c r="K52" s="13"/>
      <c r="L52" s="13"/>
      <c r="M52" s="13"/>
      <c r="N52" s="42">
        <f t="shared" si="3"/>
        <v>0</v>
      </c>
      <c r="O52" s="42">
        <f t="shared" si="4"/>
        <v>0</v>
      </c>
      <c r="P52" s="42">
        <f t="shared" si="5"/>
        <v>0</v>
      </c>
      <c r="Q52" s="23">
        <v>4</v>
      </c>
      <c r="R52" s="26"/>
      <c r="S52" s="26"/>
    </row>
    <row r="53" spans="1:19" s="25" customFormat="1" ht="27" customHeight="1" outlineLevel="3" x14ac:dyDescent="0.2">
      <c r="A53" s="23">
        <v>32</v>
      </c>
      <c r="B53" s="13" t="s">
        <v>51</v>
      </c>
      <c r="C53" s="13" t="s">
        <v>163</v>
      </c>
      <c r="D53" s="13" t="s">
        <v>130</v>
      </c>
      <c r="E53" s="22" t="s">
        <v>2</v>
      </c>
      <c r="F53" s="23">
        <v>3</v>
      </c>
      <c r="G53" s="15">
        <f t="shared" si="0"/>
        <v>6779.6610169491532</v>
      </c>
      <c r="H53" s="16">
        <v>8000</v>
      </c>
      <c r="I53" s="15">
        <f t="shared" si="1"/>
        <v>20338.983050847459</v>
      </c>
      <c r="J53" s="15">
        <f t="shared" si="2"/>
        <v>24000</v>
      </c>
      <c r="K53" s="13"/>
      <c r="L53" s="13"/>
      <c r="M53" s="13"/>
      <c r="N53" s="42">
        <f t="shared" si="3"/>
        <v>0</v>
      </c>
      <c r="O53" s="42">
        <f t="shared" si="4"/>
        <v>0</v>
      </c>
      <c r="P53" s="42">
        <f t="shared" si="5"/>
        <v>0</v>
      </c>
      <c r="Q53" s="23">
        <v>3</v>
      </c>
      <c r="R53" s="26"/>
      <c r="S53" s="26"/>
    </row>
    <row r="54" spans="1:19" s="25" customFormat="1" ht="27" customHeight="1" outlineLevel="3" x14ac:dyDescent="0.2">
      <c r="A54" s="23">
        <v>33</v>
      </c>
      <c r="B54" s="13" t="s">
        <v>51</v>
      </c>
      <c r="C54" s="13" t="s">
        <v>164</v>
      </c>
      <c r="D54" s="13" t="s">
        <v>131</v>
      </c>
      <c r="E54" s="22" t="s">
        <v>2</v>
      </c>
      <c r="F54" s="23">
        <v>3</v>
      </c>
      <c r="G54" s="15">
        <f t="shared" si="0"/>
        <v>6779.6610169491532</v>
      </c>
      <c r="H54" s="16">
        <v>8000</v>
      </c>
      <c r="I54" s="15">
        <f t="shared" si="1"/>
        <v>20338.983050847459</v>
      </c>
      <c r="J54" s="15">
        <f t="shared" si="2"/>
        <v>24000</v>
      </c>
      <c r="K54" s="13"/>
      <c r="L54" s="13"/>
      <c r="M54" s="13"/>
      <c r="N54" s="42">
        <f t="shared" si="3"/>
        <v>0</v>
      </c>
      <c r="O54" s="42">
        <f t="shared" si="4"/>
        <v>0</v>
      </c>
      <c r="P54" s="42">
        <f t="shared" si="5"/>
        <v>0</v>
      </c>
      <c r="Q54" s="23">
        <v>3</v>
      </c>
      <c r="R54" s="26"/>
      <c r="S54" s="26"/>
    </row>
    <row r="55" spans="1:19" s="25" customFormat="1" ht="27" customHeight="1" outlineLevel="3" x14ac:dyDescent="0.2">
      <c r="A55" s="23">
        <v>34</v>
      </c>
      <c r="B55" s="13" t="s">
        <v>51</v>
      </c>
      <c r="C55" s="13" t="s">
        <v>165</v>
      </c>
      <c r="D55" s="13" t="s">
        <v>132</v>
      </c>
      <c r="E55" s="22" t="s">
        <v>2</v>
      </c>
      <c r="F55" s="23">
        <v>5</v>
      </c>
      <c r="G55" s="15">
        <f t="shared" si="0"/>
        <v>8474.5762711864409</v>
      </c>
      <c r="H55" s="16">
        <v>10000</v>
      </c>
      <c r="I55" s="15">
        <f t="shared" si="1"/>
        <v>42372.881355932201</v>
      </c>
      <c r="J55" s="15">
        <f t="shared" si="2"/>
        <v>49999.999999999993</v>
      </c>
      <c r="K55" s="13"/>
      <c r="L55" s="13"/>
      <c r="M55" s="13"/>
      <c r="N55" s="42">
        <f t="shared" si="3"/>
        <v>0</v>
      </c>
      <c r="O55" s="42">
        <f t="shared" si="4"/>
        <v>0</v>
      </c>
      <c r="P55" s="42">
        <f t="shared" si="5"/>
        <v>0</v>
      </c>
      <c r="Q55" s="23">
        <v>5</v>
      </c>
      <c r="R55" s="26"/>
      <c r="S55" s="26"/>
    </row>
    <row r="56" spans="1:19" s="25" customFormat="1" ht="26.25" customHeight="1" outlineLevel="3" x14ac:dyDescent="0.2">
      <c r="A56" s="56">
        <v>35</v>
      </c>
      <c r="B56" s="57" t="s">
        <v>52</v>
      </c>
      <c r="C56" s="13" t="s">
        <v>155</v>
      </c>
      <c r="D56" s="13" t="s">
        <v>182</v>
      </c>
      <c r="E56" s="22" t="s">
        <v>2</v>
      </c>
      <c r="F56" s="23">
        <v>2</v>
      </c>
      <c r="G56" s="15">
        <f t="shared" si="0"/>
        <v>13559.322033898306</v>
      </c>
      <c r="H56" s="16">
        <v>16000</v>
      </c>
      <c r="I56" s="15">
        <f t="shared" si="1"/>
        <v>27118.644067796613</v>
      </c>
      <c r="J56" s="15">
        <f t="shared" si="2"/>
        <v>32000</v>
      </c>
      <c r="K56" s="13"/>
      <c r="L56" s="13"/>
      <c r="M56" s="13"/>
      <c r="N56" s="42">
        <f t="shared" si="3"/>
        <v>0</v>
      </c>
      <c r="O56" s="42">
        <f t="shared" si="4"/>
        <v>0</v>
      </c>
      <c r="P56" s="42">
        <f t="shared" si="5"/>
        <v>0</v>
      </c>
      <c r="Q56" s="23">
        <v>2</v>
      </c>
      <c r="R56" s="26"/>
      <c r="S56" s="26"/>
    </row>
    <row r="57" spans="1:19" s="25" customFormat="1" ht="26.25" customHeight="1" outlineLevel="3" x14ac:dyDescent="0.2">
      <c r="A57" s="53"/>
      <c r="B57" s="55"/>
      <c r="C57" s="13" t="s">
        <v>162</v>
      </c>
      <c r="D57" s="13" t="s">
        <v>183</v>
      </c>
      <c r="E57" s="22"/>
      <c r="F57" s="23">
        <v>4</v>
      </c>
      <c r="G57" s="15">
        <f t="shared" si="0"/>
        <v>12372.881355932204</v>
      </c>
      <c r="H57" s="16">
        <v>14600</v>
      </c>
      <c r="I57" s="15">
        <f t="shared" si="1"/>
        <v>49491.525423728817</v>
      </c>
      <c r="J57" s="15">
        <f t="shared" si="2"/>
        <v>58400</v>
      </c>
      <c r="K57" s="13"/>
      <c r="L57" s="13"/>
      <c r="M57" s="13"/>
      <c r="N57" s="42">
        <f t="shared" si="3"/>
        <v>0</v>
      </c>
      <c r="O57" s="42">
        <f t="shared" si="4"/>
        <v>0</v>
      </c>
      <c r="P57" s="42">
        <f t="shared" si="5"/>
        <v>0</v>
      </c>
      <c r="Q57" s="23">
        <v>4</v>
      </c>
      <c r="R57" s="26"/>
      <c r="S57" s="26"/>
    </row>
    <row r="58" spans="1:19" s="25" customFormat="1" ht="27" customHeight="1" outlineLevel="3" x14ac:dyDescent="0.2">
      <c r="A58" s="23">
        <v>36</v>
      </c>
      <c r="B58" s="13" t="s">
        <v>53</v>
      </c>
      <c r="C58" s="13" t="s">
        <v>75</v>
      </c>
      <c r="D58" s="13" t="s">
        <v>133</v>
      </c>
      <c r="E58" s="22" t="s">
        <v>2</v>
      </c>
      <c r="F58" s="23">
        <v>1</v>
      </c>
      <c r="G58" s="15">
        <f t="shared" si="0"/>
        <v>25423.728813559323</v>
      </c>
      <c r="H58" s="16">
        <v>30000</v>
      </c>
      <c r="I58" s="15">
        <f t="shared" si="1"/>
        <v>25423.728813559323</v>
      </c>
      <c r="J58" s="15">
        <f t="shared" si="2"/>
        <v>30000</v>
      </c>
      <c r="K58" s="13"/>
      <c r="L58" s="13"/>
      <c r="M58" s="13"/>
      <c r="N58" s="42">
        <f t="shared" si="3"/>
        <v>0</v>
      </c>
      <c r="O58" s="42">
        <f t="shared" si="4"/>
        <v>0</v>
      </c>
      <c r="P58" s="42">
        <f t="shared" si="5"/>
        <v>0</v>
      </c>
      <c r="Q58" s="23">
        <v>1</v>
      </c>
      <c r="R58" s="26"/>
      <c r="S58" s="26"/>
    </row>
    <row r="59" spans="1:19" s="25" customFormat="1" ht="26.25" customHeight="1" outlineLevel="3" x14ac:dyDescent="0.2">
      <c r="A59" s="23">
        <v>37</v>
      </c>
      <c r="B59" s="13" t="s">
        <v>54</v>
      </c>
      <c r="C59" s="13" t="s">
        <v>76</v>
      </c>
      <c r="D59" s="13" t="s">
        <v>134</v>
      </c>
      <c r="E59" s="22" t="s">
        <v>2</v>
      </c>
      <c r="F59" s="23">
        <v>3</v>
      </c>
      <c r="G59" s="15">
        <f t="shared" si="0"/>
        <v>8474.5762711864409</v>
      </c>
      <c r="H59" s="16">
        <v>10000</v>
      </c>
      <c r="I59" s="15">
        <f t="shared" si="1"/>
        <v>25423.728813559323</v>
      </c>
      <c r="J59" s="15">
        <f t="shared" si="2"/>
        <v>30000</v>
      </c>
      <c r="K59" s="13"/>
      <c r="L59" s="13"/>
      <c r="M59" s="13"/>
      <c r="N59" s="42">
        <f t="shared" si="3"/>
        <v>0</v>
      </c>
      <c r="O59" s="42">
        <f t="shared" si="4"/>
        <v>0</v>
      </c>
      <c r="P59" s="42">
        <f t="shared" si="5"/>
        <v>0</v>
      </c>
      <c r="Q59" s="23">
        <v>3</v>
      </c>
      <c r="R59" s="26"/>
      <c r="S59" s="26"/>
    </row>
    <row r="60" spans="1:19" s="25" customFormat="1" ht="26.25" customHeight="1" outlineLevel="3" x14ac:dyDescent="0.2">
      <c r="A60" s="23">
        <v>38</v>
      </c>
      <c r="B60" s="13" t="s">
        <v>54</v>
      </c>
      <c r="C60" s="13" t="s">
        <v>77</v>
      </c>
      <c r="D60" s="13" t="s">
        <v>135</v>
      </c>
      <c r="E60" s="22" t="s">
        <v>2</v>
      </c>
      <c r="F60" s="23">
        <v>2</v>
      </c>
      <c r="G60" s="15">
        <f t="shared" si="0"/>
        <v>10169.491525423729</v>
      </c>
      <c r="H60" s="16">
        <v>12000</v>
      </c>
      <c r="I60" s="15">
        <f t="shared" si="1"/>
        <v>20338.983050847459</v>
      </c>
      <c r="J60" s="15">
        <f t="shared" si="2"/>
        <v>24000</v>
      </c>
      <c r="K60" s="13"/>
      <c r="L60" s="13"/>
      <c r="M60" s="13"/>
      <c r="N60" s="42">
        <f t="shared" si="3"/>
        <v>0</v>
      </c>
      <c r="O60" s="42">
        <f t="shared" si="4"/>
        <v>0</v>
      </c>
      <c r="P60" s="42">
        <f t="shared" si="5"/>
        <v>0</v>
      </c>
      <c r="Q60" s="23">
        <v>2</v>
      </c>
      <c r="R60" s="26"/>
      <c r="S60" s="26"/>
    </row>
    <row r="61" spans="1:19" s="25" customFormat="1" ht="25.5" customHeight="1" outlineLevel="3" x14ac:dyDescent="0.2">
      <c r="A61" s="23">
        <v>39</v>
      </c>
      <c r="B61" s="13" t="s">
        <v>55</v>
      </c>
      <c r="C61" s="13" t="s">
        <v>78</v>
      </c>
      <c r="D61" s="13" t="s">
        <v>154</v>
      </c>
      <c r="E61" s="22" t="s">
        <v>2</v>
      </c>
      <c r="F61" s="23">
        <v>2</v>
      </c>
      <c r="G61" s="15">
        <f t="shared" si="0"/>
        <v>11440.677966101695</v>
      </c>
      <c r="H61" s="16">
        <v>13500</v>
      </c>
      <c r="I61" s="15">
        <f t="shared" si="1"/>
        <v>22881.355932203391</v>
      </c>
      <c r="J61" s="15">
        <f t="shared" si="2"/>
        <v>27000</v>
      </c>
      <c r="K61" s="13"/>
      <c r="L61" s="13"/>
      <c r="M61" s="13"/>
      <c r="N61" s="42">
        <f t="shared" si="3"/>
        <v>0</v>
      </c>
      <c r="O61" s="42">
        <f t="shared" si="4"/>
        <v>0</v>
      </c>
      <c r="P61" s="42">
        <f t="shared" si="5"/>
        <v>0</v>
      </c>
      <c r="Q61" s="23">
        <v>2</v>
      </c>
      <c r="R61" s="26"/>
      <c r="S61" s="26"/>
    </row>
    <row r="62" spans="1:19" s="25" customFormat="1" ht="27" customHeight="1" outlineLevel="3" x14ac:dyDescent="0.2">
      <c r="A62" s="23">
        <v>40</v>
      </c>
      <c r="B62" s="13" t="s">
        <v>56</v>
      </c>
      <c r="C62" s="13" t="s">
        <v>79</v>
      </c>
      <c r="D62" s="13" t="s">
        <v>136</v>
      </c>
      <c r="E62" s="22" t="s">
        <v>2</v>
      </c>
      <c r="F62" s="23">
        <v>1</v>
      </c>
      <c r="G62" s="15">
        <f t="shared" si="0"/>
        <v>16949.152542372882</v>
      </c>
      <c r="H62" s="16">
        <v>20000</v>
      </c>
      <c r="I62" s="15">
        <f t="shared" si="1"/>
        <v>16949.152542372882</v>
      </c>
      <c r="J62" s="15">
        <f t="shared" si="2"/>
        <v>20000</v>
      </c>
      <c r="K62" s="13"/>
      <c r="L62" s="13"/>
      <c r="M62" s="13"/>
      <c r="N62" s="42">
        <f t="shared" si="3"/>
        <v>0</v>
      </c>
      <c r="O62" s="42">
        <f t="shared" si="4"/>
        <v>0</v>
      </c>
      <c r="P62" s="42">
        <f t="shared" si="5"/>
        <v>0</v>
      </c>
      <c r="Q62" s="23">
        <v>1</v>
      </c>
      <c r="R62" s="26"/>
      <c r="S62" s="26"/>
    </row>
    <row r="63" spans="1:19" s="25" customFormat="1" ht="27" customHeight="1" outlineLevel="3" x14ac:dyDescent="0.2">
      <c r="A63" s="23">
        <v>41</v>
      </c>
      <c r="B63" s="13" t="s">
        <v>57</v>
      </c>
      <c r="C63" s="13" t="s">
        <v>137</v>
      </c>
      <c r="D63" s="13"/>
      <c r="E63" s="22" t="s">
        <v>2</v>
      </c>
      <c r="F63" s="23">
        <v>1</v>
      </c>
      <c r="G63" s="15">
        <f t="shared" si="0"/>
        <v>2542.3728813559323</v>
      </c>
      <c r="H63" s="16">
        <v>3000</v>
      </c>
      <c r="I63" s="15">
        <f t="shared" si="1"/>
        <v>2542.3728813559323</v>
      </c>
      <c r="J63" s="15">
        <f t="shared" si="2"/>
        <v>3000</v>
      </c>
      <c r="K63" s="13"/>
      <c r="L63" s="13"/>
      <c r="M63" s="13"/>
      <c r="N63" s="42">
        <f t="shared" si="3"/>
        <v>0</v>
      </c>
      <c r="O63" s="42">
        <f t="shared" si="4"/>
        <v>0</v>
      </c>
      <c r="P63" s="42">
        <f t="shared" si="5"/>
        <v>0</v>
      </c>
      <c r="Q63" s="23">
        <v>2</v>
      </c>
      <c r="R63" s="26"/>
      <c r="S63" s="26"/>
    </row>
    <row r="64" spans="1:19" s="25" customFormat="1" ht="27" customHeight="1" outlineLevel="3" x14ac:dyDescent="0.2">
      <c r="A64" s="23">
        <v>42</v>
      </c>
      <c r="B64" s="13" t="s">
        <v>184</v>
      </c>
      <c r="C64" s="13" t="s">
        <v>185</v>
      </c>
      <c r="D64" s="13"/>
      <c r="E64" s="22" t="s">
        <v>2</v>
      </c>
      <c r="F64" s="23">
        <v>1</v>
      </c>
      <c r="G64" s="15">
        <f t="shared" si="0"/>
        <v>12711.864406779661</v>
      </c>
      <c r="H64" s="16">
        <v>15000</v>
      </c>
      <c r="I64" s="15">
        <f t="shared" si="1"/>
        <v>12711.864406779661</v>
      </c>
      <c r="J64" s="15">
        <f t="shared" si="2"/>
        <v>15000</v>
      </c>
      <c r="K64" s="13"/>
      <c r="L64" s="13"/>
      <c r="M64" s="13"/>
      <c r="N64" s="42"/>
      <c r="O64" s="42">
        <f t="shared" si="4"/>
        <v>0</v>
      </c>
      <c r="P64" s="42"/>
      <c r="Q64" s="23"/>
      <c r="R64" s="26"/>
      <c r="S64" s="26"/>
    </row>
    <row r="65" spans="1:19" s="25" customFormat="1" ht="25.5" customHeight="1" outlineLevel="3" x14ac:dyDescent="0.2">
      <c r="A65" s="23">
        <v>43</v>
      </c>
      <c r="B65" s="13" t="s">
        <v>58</v>
      </c>
      <c r="C65" s="13" t="s">
        <v>138</v>
      </c>
      <c r="D65" s="13"/>
      <c r="E65" s="22" t="s">
        <v>2</v>
      </c>
      <c r="F65" s="23">
        <v>1</v>
      </c>
      <c r="G65" s="15">
        <f t="shared" si="0"/>
        <v>67796.610169491527</v>
      </c>
      <c r="H65" s="16">
        <v>80000</v>
      </c>
      <c r="I65" s="15">
        <f t="shared" si="1"/>
        <v>67796.610169491527</v>
      </c>
      <c r="J65" s="15">
        <f t="shared" si="2"/>
        <v>80000</v>
      </c>
      <c r="K65" s="13"/>
      <c r="L65" s="13"/>
      <c r="M65" s="13"/>
      <c r="N65" s="42">
        <f t="shared" si="3"/>
        <v>0</v>
      </c>
      <c r="O65" s="42">
        <f t="shared" si="4"/>
        <v>0</v>
      </c>
      <c r="P65" s="42">
        <f t="shared" si="5"/>
        <v>0</v>
      </c>
      <c r="Q65" s="23">
        <v>1</v>
      </c>
      <c r="R65" s="26"/>
      <c r="S65" s="26"/>
    </row>
    <row r="66" spans="1:19" s="25" customFormat="1" ht="25.5" customHeight="1" outlineLevel="3" x14ac:dyDescent="0.2">
      <c r="A66" s="23">
        <v>44</v>
      </c>
      <c r="B66" s="32" t="s">
        <v>59</v>
      </c>
      <c r="C66" s="32" t="s">
        <v>80</v>
      </c>
      <c r="D66" s="32" t="s">
        <v>139</v>
      </c>
      <c r="E66" s="31" t="s">
        <v>2</v>
      </c>
      <c r="F66" s="38">
        <v>2</v>
      </c>
      <c r="G66" s="15">
        <f t="shared" si="0"/>
        <v>8474.5762711864409</v>
      </c>
      <c r="H66" s="16">
        <v>10000</v>
      </c>
      <c r="I66" s="15">
        <f t="shared" si="1"/>
        <v>16949.152542372882</v>
      </c>
      <c r="J66" s="15">
        <f t="shared" si="2"/>
        <v>20000</v>
      </c>
      <c r="K66" s="13"/>
      <c r="L66" s="13"/>
      <c r="M66" s="13"/>
      <c r="N66" s="42">
        <f t="shared" si="3"/>
        <v>0</v>
      </c>
      <c r="O66" s="42">
        <f t="shared" si="4"/>
        <v>0</v>
      </c>
      <c r="P66" s="42">
        <f t="shared" si="5"/>
        <v>0</v>
      </c>
      <c r="Q66" s="38">
        <v>2</v>
      </c>
      <c r="R66" s="26"/>
      <c r="S66" s="26"/>
    </row>
    <row r="67" spans="1:19" s="25" customFormat="1" ht="25.5" customHeight="1" outlineLevel="3" x14ac:dyDescent="0.2">
      <c r="A67" s="23">
        <v>45</v>
      </c>
      <c r="B67" s="32" t="s">
        <v>161</v>
      </c>
      <c r="C67" s="32" t="s">
        <v>160</v>
      </c>
      <c r="D67" s="32"/>
      <c r="E67" s="31" t="s">
        <v>2</v>
      </c>
      <c r="F67" s="39">
        <v>1</v>
      </c>
      <c r="G67" s="15">
        <f t="shared" si="0"/>
        <v>12711.864406779661</v>
      </c>
      <c r="H67" s="16">
        <v>15000</v>
      </c>
      <c r="I67" s="15">
        <f t="shared" si="1"/>
        <v>12711.864406779661</v>
      </c>
      <c r="J67" s="15">
        <f t="shared" si="2"/>
        <v>15000</v>
      </c>
      <c r="K67" s="13"/>
      <c r="L67" s="13"/>
      <c r="M67" s="13"/>
      <c r="N67" s="42">
        <f t="shared" si="3"/>
        <v>0</v>
      </c>
      <c r="O67" s="42">
        <f t="shared" si="4"/>
        <v>0</v>
      </c>
      <c r="P67" s="42">
        <f t="shared" si="5"/>
        <v>0</v>
      </c>
      <c r="Q67" s="39">
        <v>2</v>
      </c>
      <c r="R67" s="26"/>
      <c r="S67" s="26"/>
    </row>
    <row r="68" spans="1:19" s="25" customFormat="1" ht="25.5" customHeight="1" outlineLevel="3" x14ac:dyDescent="0.2">
      <c r="A68" s="23">
        <v>46</v>
      </c>
      <c r="B68" s="32" t="s">
        <v>140</v>
      </c>
      <c r="C68" s="32" t="s">
        <v>141</v>
      </c>
      <c r="D68" s="32"/>
      <c r="E68" s="31" t="s">
        <v>2</v>
      </c>
      <c r="F68" s="39">
        <v>1</v>
      </c>
      <c r="G68" s="15">
        <f t="shared" si="0"/>
        <v>8474.5762711864409</v>
      </c>
      <c r="H68" s="16">
        <v>10000</v>
      </c>
      <c r="I68" s="15">
        <f t="shared" si="1"/>
        <v>8474.5762711864409</v>
      </c>
      <c r="J68" s="15">
        <f t="shared" si="2"/>
        <v>10000</v>
      </c>
      <c r="K68" s="13"/>
      <c r="L68" s="13"/>
      <c r="M68" s="13"/>
      <c r="N68" s="42">
        <f t="shared" si="3"/>
        <v>0</v>
      </c>
      <c r="O68" s="42">
        <f t="shared" si="4"/>
        <v>0</v>
      </c>
      <c r="P68" s="42">
        <f t="shared" si="5"/>
        <v>0</v>
      </c>
      <c r="Q68" s="39">
        <v>1</v>
      </c>
      <c r="R68" s="26"/>
      <c r="S68" s="26"/>
    </row>
    <row r="69" spans="1:19" s="25" customFormat="1" ht="25.5" customHeight="1" outlineLevel="3" x14ac:dyDescent="0.2">
      <c r="A69" s="23">
        <v>47</v>
      </c>
      <c r="B69" s="32" t="s">
        <v>142</v>
      </c>
      <c r="C69" s="32" t="s">
        <v>143</v>
      </c>
      <c r="D69" s="32"/>
      <c r="E69" s="31" t="s">
        <v>2</v>
      </c>
      <c r="F69" s="39">
        <v>3</v>
      </c>
      <c r="G69" s="15">
        <f t="shared" si="0"/>
        <v>3389.8305084745766</v>
      </c>
      <c r="H69" s="16">
        <v>4000</v>
      </c>
      <c r="I69" s="15">
        <f t="shared" si="1"/>
        <v>10169.491525423729</v>
      </c>
      <c r="J69" s="15">
        <f t="shared" si="2"/>
        <v>12000</v>
      </c>
      <c r="K69" s="13"/>
      <c r="L69" s="13"/>
      <c r="M69" s="13"/>
      <c r="N69" s="42">
        <f t="shared" si="3"/>
        <v>0</v>
      </c>
      <c r="O69" s="42">
        <f t="shared" si="4"/>
        <v>0</v>
      </c>
      <c r="P69" s="42">
        <f t="shared" si="5"/>
        <v>0</v>
      </c>
      <c r="Q69" s="39">
        <v>3</v>
      </c>
      <c r="R69" s="26"/>
      <c r="S69" s="26"/>
    </row>
    <row r="70" spans="1:19" s="25" customFormat="1" ht="25.5" customHeight="1" outlineLevel="3" x14ac:dyDescent="0.2">
      <c r="A70" s="23">
        <v>48</v>
      </c>
      <c r="B70" s="32" t="s">
        <v>144</v>
      </c>
      <c r="C70" s="32" t="s">
        <v>145</v>
      </c>
      <c r="D70" s="32"/>
      <c r="E70" s="31" t="s">
        <v>2</v>
      </c>
      <c r="F70" s="39">
        <v>2</v>
      </c>
      <c r="G70" s="15">
        <f t="shared" si="0"/>
        <v>25423.728813559323</v>
      </c>
      <c r="H70" s="16">
        <v>30000</v>
      </c>
      <c r="I70" s="15">
        <f t="shared" si="1"/>
        <v>50847.457627118645</v>
      </c>
      <c r="J70" s="15">
        <f t="shared" si="2"/>
        <v>60000</v>
      </c>
      <c r="K70" s="13"/>
      <c r="L70" s="13"/>
      <c r="M70" s="13"/>
      <c r="N70" s="42">
        <f t="shared" si="3"/>
        <v>0</v>
      </c>
      <c r="O70" s="42">
        <f t="shared" si="4"/>
        <v>0</v>
      </c>
      <c r="P70" s="42">
        <f t="shared" si="5"/>
        <v>0</v>
      </c>
      <c r="Q70" s="39">
        <v>2</v>
      </c>
      <c r="R70" s="26"/>
      <c r="S70" s="26"/>
    </row>
    <row r="71" spans="1:19" s="25" customFormat="1" ht="25.5" customHeight="1" outlineLevel="3" x14ac:dyDescent="0.2">
      <c r="A71" s="23">
        <v>49</v>
      </c>
      <c r="B71" s="32" t="s">
        <v>146</v>
      </c>
      <c r="C71" s="32" t="s">
        <v>147</v>
      </c>
      <c r="D71" s="32"/>
      <c r="E71" s="31" t="s">
        <v>2</v>
      </c>
      <c r="F71" s="39">
        <v>1</v>
      </c>
      <c r="G71" s="15">
        <f t="shared" si="0"/>
        <v>25423.728813559323</v>
      </c>
      <c r="H71" s="16">
        <v>30000</v>
      </c>
      <c r="I71" s="15">
        <f t="shared" si="1"/>
        <v>25423.728813559323</v>
      </c>
      <c r="J71" s="15">
        <f t="shared" si="2"/>
        <v>30000</v>
      </c>
      <c r="K71" s="13"/>
      <c r="L71" s="13"/>
      <c r="M71" s="13"/>
      <c r="N71" s="42">
        <f t="shared" si="3"/>
        <v>0</v>
      </c>
      <c r="O71" s="42">
        <f t="shared" si="4"/>
        <v>0</v>
      </c>
      <c r="P71" s="42">
        <f t="shared" si="5"/>
        <v>0</v>
      </c>
      <c r="Q71" s="39">
        <v>1</v>
      </c>
      <c r="R71" s="26"/>
      <c r="S71" s="26"/>
    </row>
    <row r="72" spans="1:19" s="25" customFormat="1" ht="25.5" customHeight="1" outlineLevel="3" x14ac:dyDescent="0.2">
      <c r="A72" s="23">
        <v>50</v>
      </c>
      <c r="B72" s="32" t="s">
        <v>148</v>
      </c>
      <c r="C72" s="32" t="s">
        <v>149</v>
      </c>
      <c r="D72" s="32" t="s">
        <v>150</v>
      </c>
      <c r="E72" s="31" t="s">
        <v>2</v>
      </c>
      <c r="F72" s="39">
        <v>8</v>
      </c>
      <c r="G72" s="15">
        <f t="shared" si="0"/>
        <v>4237.2881355932204</v>
      </c>
      <c r="H72" s="16">
        <v>5000</v>
      </c>
      <c r="I72" s="15">
        <f t="shared" si="1"/>
        <v>33898.305084745763</v>
      </c>
      <c r="J72" s="15">
        <f t="shared" si="2"/>
        <v>40000</v>
      </c>
      <c r="K72" s="13"/>
      <c r="L72" s="13"/>
      <c r="M72" s="13"/>
      <c r="N72" s="42">
        <f t="shared" si="3"/>
        <v>0</v>
      </c>
      <c r="O72" s="42">
        <f t="shared" si="4"/>
        <v>0</v>
      </c>
      <c r="P72" s="42">
        <f t="shared" si="5"/>
        <v>0</v>
      </c>
      <c r="Q72" s="39">
        <v>8</v>
      </c>
      <c r="R72" s="26"/>
      <c r="S72" s="26"/>
    </row>
    <row r="73" spans="1:19" s="25" customFormat="1" ht="25.5" customHeight="1" outlineLevel="3" x14ac:dyDescent="0.2">
      <c r="A73" s="23">
        <v>51</v>
      </c>
      <c r="B73" s="32" t="s">
        <v>151</v>
      </c>
      <c r="C73" s="32" t="s">
        <v>152</v>
      </c>
      <c r="D73" s="32"/>
      <c r="E73" s="31" t="s">
        <v>2</v>
      </c>
      <c r="F73" s="39">
        <v>1</v>
      </c>
      <c r="G73" s="15">
        <f t="shared" si="0"/>
        <v>33898.305084745763</v>
      </c>
      <c r="H73" s="16">
        <v>40000</v>
      </c>
      <c r="I73" s="15">
        <f t="shared" si="1"/>
        <v>33898.305084745763</v>
      </c>
      <c r="J73" s="15">
        <f t="shared" si="2"/>
        <v>40000</v>
      </c>
      <c r="K73" s="13"/>
      <c r="L73" s="13"/>
      <c r="M73" s="13"/>
      <c r="N73" s="42">
        <f t="shared" si="3"/>
        <v>0</v>
      </c>
      <c r="O73" s="42">
        <f t="shared" si="4"/>
        <v>0</v>
      </c>
      <c r="P73" s="42">
        <f t="shared" si="5"/>
        <v>0</v>
      </c>
      <c r="Q73" s="39">
        <v>2</v>
      </c>
      <c r="R73" s="26"/>
      <c r="S73" s="26"/>
    </row>
    <row r="74" spans="1:19" s="30" customFormat="1" ht="36.75" customHeight="1" outlineLevel="3" x14ac:dyDescent="0.2">
      <c r="A74" s="36"/>
      <c r="B74" s="17" t="s">
        <v>17</v>
      </c>
      <c r="C74" s="17"/>
      <c r="D74" s="40"/>
      <c r="E74" s="17"/>
      <c r="F74" s="27"/>
      <c r="G74" s="28"/>
      <c r="H74" s="17"/>
      <c r="I74" s="28">
        <f>SUM(I10:I73)</f>
        <v>2542288.135593222</v>
      </c>
      <c r="J74" s="28">
        <f>SUM(J10:J73)</f>
        <v>2999900</v>
      </c>
      <c r="K74" s="17"/>
      <c r="L74" s="17"/>
      <c r="M74" s="17"/>
      <c r="N74" s="17"/>
      <c r="O74" s="17">
        <f>SUM(O10:O73)</f>
        <v>0</v>
      </c>
      <c r="P74" s="17">
        <f>SUM(P10:P67)</f>
        <v>0</v>
      </c>
      <c r="Q74" s="27"/>
      <c r="R74" s="29"/>
      <c r="S74" s="29"/>
    </row>
    <row r="75" spans="1:19" s="30" customFormat="1" ht="36.75" customHeight="1" outlineLevel="3" x14ac:dyDescent="0.2">
      <c r="A75" s="36"/>
      <c r="B75" s="43" t="s">
        <v>18</v>
      </c>
      <c r="C75" s="43"/>
      <c r="D75" s="43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</row>
  </sheetData>
  <mergeCells count="26">
    <mergeCell ref="A51:A52"/>
    <mergeCell ref="B51:B52"/>
    <mergeCell ref="A56:A57"/>
    <mergeCell ref="B56:B57"/>
    <mergeCell ref="P3:S3"/>
    <mergeCell ref="C6:C8"/>
    <mergeCell ref="A20:A21"/>
    <mergeCell ref="A26:A29"/>
    <mergeCell ref="B26:B29"/>
    <mergeCell ref="A6:A8"/>
    <mergeCell ref="D51:D52"/>
    <mergeCell ref="B75:S75"/>
    <mergeCell ref="F6:F8"/>
    <mergeCell ref="E6:E8"/>
    <mergeCell ref="B6:B8"/>
    <mergeCell ref="Q6:S6"/>
    <mergeCell ref="Q7:Q8"/>
    <mergeCell ref="R7:S7"/>
    <mergeCell ref="K6:K8"/>
    <mergeCell ref="L6:L8"/>
    <mergeCell ref="M6:N7"/>
    <mergeCell ref="O6:P7"/>
    <mergeCell ref="G6:H7"/>
    <mergeCell ref="I6:J7"/>
    <mergeCell ref="D6:D8"/>
    <mergeCell ref="B9:S9"/>
  </mergeCells>
  <pageMargins left="0.74803149606299213" right="0.74803149606299213" top="0.98425196850393704" bottom="0.98425196850393704" header="0.51181102362204722" footer="0.51181102362204722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Горева Виктория Сергеевна</dc:creator>
  <cp:lastModifiedBy>Горева Виктория Сергеевна</cp:lastModifiedBy>
  <cp:lastPrinted>2017-08-02T01:24:58Z</cp:lastPrinted>
  <dcterms:created xsi:type="dcterms:W3CDTF">2017-05-25T06:37:58Z</dcterms:created>
  <dcterms:modified xsi:type="dcterms:W3CDTF">2017-08-14T04:42:47Z</dcterms:modified>
</cp:coreProperties>
</file>